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2.01\fr\obd\editions\"/>
    </mc:Choice>
  </mc:AlternateContent>
  <bookViews>
    <workbookView xWindow="-30" yWindow="3420" windowWidth="24795" windowHeight="7290"/>
  </bookViews>
  <sheets>
    <sheet name="Recettes par origine" sheetId="1" r:id="rId1"/>
    <sheet name="Donnees" sheetId="2" r:id="rId2"/>
  </sheets>
  <definedNames>
    <definedName name="_xlnm.Print_Area" localSheetId="0">'Recettes par origine'!$B$1:$I$26</definedName>
  </definedNames>
  <calcPr calcId="152511"/>
  <pivotCaches>
    <pivotCache cacheId="102" r:id="rId3"/>
  </pivotCaches>
</workbook>
</file>

<file path=xl/calcChain.xml><?xml version="1.0" encoding="utf-8"?>
<calcChain xmlns="http://schemas.openxmlformats.org/spreadsheetml/2006/main">
  <c r="F4" i="2" l="1"/>
  <c r="I1" i="1" l="1"/>
  <c r="E3" i="2" l="1"/>
  <c r="C3" i="2"/>
  <c r="B3" i="2"/>
  <c r="E2" i="2"/>
  <c r="C2" i="2"/>
  <c r="B2" i="2"/>
  <c r="C1" i="2"/>
  <c r="B1" i="2"/>
  <c r="E1" i="2" l="1"/>
  <c r="D4" i="2"/>
  <c r="B4" i="2"/>
  <c r="F8" i="1" l="1"/>
  <c r="H8" i="1"/>
  <c r="E8" i="1"/>
  <c r="I8" i="1"/>
  <c r="D8" i="1"/>
  <c r="G8" i="1"/>
  <c r="B2" i="1"/>
</calcChain>
</file>

<file path=xl/sharedStrings.xml><?xml version="1.0" encoding="utf-8"?>
<sst xmlns="http://schemas.openxmlformats.org/spreadsheetml/2006/main" count="950" uniqueCount="153">
  <si>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</si>
  <si>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</si>
  <si>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</si>
  <si>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</si>
  <si>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</si>
  <si>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</si>
  <si>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</si>
  <si>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</si>
  <si>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</si>
  <si>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</si>
  <si>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POUR INFORMATION DE L'ORGANE DELIBERANT</t>
  </si>
  <si>
    <t>MNT5</t>
  </si>
  <si>
    <t>Total</t>
  </si>
  <si>
    <t>POSTE1</t>
  </si>
  <si>
    <t>POSTE2</t>
  </si>
  <si>
    <t>POSTE3</t>
  </si>
  <si>
    <t>POSTE4</t>
  </si>
  <si>
    <t>POSTE5</t>
  </si>
  <si>
    <t>Somme de MNT2</t>
  </si>
  <si>
    <t>Somme de MNT4</t>
  </si>
  <si>
    <t>POSTE0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</si>
  <si>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</si>
  <si>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</si>
  <si>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</si>
  <si>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</si>
  <si>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</si>
  <si>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</si>
  <si>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</si>
  <si>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</si>
  <si>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</si>
  <si>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POSTE</t>
  </si>
  <si>
    <t>LIBELLE POSTE</t>
  </si>
  <si>
    <t>CHEMIN POSTE</t>
  </si>
  <si>
    <t>LIBELLEPOS0</t>
  </si>
  <si>
    <t>LIBELLEPOS1</t>
  </si>
  <si>
    <t>LIBELLEPOS2</t>
  </si>
  <si>
    <t>LIBELLEPOS3</t>
  </si>
  <si>
    <t>LIBELLEPOS4</t>
  </si>
  <si>
    <t>LIBELLEPOS5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</si>
  <si>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</si>
  <si>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</si>
  <si>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</si>
  <si>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</si>
  <si>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</si>
  <si>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</si>
  <si>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</si>
  <si>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</si>
  <si>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</si>
  <si>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</si>
  <si>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</si>
  <si>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</si>
  <si>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MNT6</t>
  </si>
  <si>
    <t>MNT7</t>
  </si>
  <si>
    <t>MNT8</t>
  </si>
  <si>
    <t>MNT9</t>
  </si>
  <si>
    <t>MNT10</t>
  </si>
  <si>
    <t>Somme de MNT6</t>
  </si>
  <si>
    <t>Somme de MNT8</t>
  </si>
  <si>
    <t>MNT11</t>
  </si>
  <si>
    <t>MNT12</t>
  </si>
  <si>
    <t>Somme de MNT13</t>
  </si>
  <si>
    <t>Somme de MNT14</t>
  </si>
  <si>
    <t>Recettes par origine</t>
  </si>
  <si>
    <t>BUDGET RECTIFICATIF : RECETTES PAR ORIGINE</t>
  </si>
  <si>
    <t>Etablissement :</t>
  </si>
  <si>
    <t>CGR :</t>
  </si>
  <si>
    <t>Poste :</t>
  </si>
  <si>
    <t>Chemin :</t>
  </si>
  <si>
    <t>Année de l'exercice :</t>
  </si>
  <si>
    <t>Job :</t>
  </si>
  <si>
    <t>Utilisateur :</t>
  </si>
  <si>
    <t>Date :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</si>
  <si>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</si>
  <si>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</si>
  <si>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</si>
  <si>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</si>
  <si>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</si>
  <si>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</si>
  <si>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</si>
  <si>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</si>
  <si>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</si>
  <si>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</si>
  <si>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R</t>
  </si>
  <si>
    <t>Recettes</t>
  </si>
  <si>
    <t>REG</t>
  </si>
  <si>
    <t>Recettes globalisées</t>
  </si>
  <si>
    <t>SSP</t>
  </si>
  <si>
    <t>Subv/chg serv. publ</t>
  </si>
  <si>
    <t>IND</t>
  </si>
  <si>
    <t>Qualiac développement</t>
  </si>
  <si>
    <t>275729</t>
  </si>
  <si>
    <t>PR</t>
  </si>
  <si>
    <t>DAT</t>
  </si>
  <si>
    <t>CB</t>
  </si>
  <si>
    <t>AFP</t>
  </si>
  <si>
    <t>Autres fin. public</t>
  </si>
  <si>
    <t>REP</t>
  </si>
  <si>
    <t>Ressources propres</t>
  </si>
  <si>
    <t>ACT1    EXPORT</t>
  </si>
  <si>
    <t>Export</t>
  </si>
  <si>
    <t>ACT1    EXPORT - Export</t>
  </si>
  <si>
    <t>ACT1    IMPORT</t>
  </si>
  <si>
    <t>Import</t>
  </si>
  <si>
    <t>ACT1    IMPORT - Import</t>
  </si>
  <si>
    <t>ACT1    PROD</t>
  </si>
  <si>
    <t>Produit</t>
  </si>
  <si>
    <t>ACT1    PROD - Produit</t>
  </si>
  <si>
    <t>ACT1    SERVICE</t>
  </si>
  <si>
    <t>Service vendu</t>
  </si>
  <si>
    <t>ACT1    SERVICE - Service vendu</t>
  </si>
  <si>
    <t>ACT2</t>
  </si>
  <si>
    <t>Activité 2</t>
  </si>
  <si>
    <t>ACT2 - Activité 2</t>
  </si>
  <si>
    <t>AFE</t>
  </si>
  <si>
    <t>Autres Fin Etat</t>
  </si>
  <si>
    <t>FIA</t>
  </si>
  <si>
    <t>Fiscalité affectée</t>
  </si>
  <si>
    <t>ACT2    PROD</t>
  </si>
  <si>
    <t>ACT2    PROD - Produit</t>
  </si>
  <si>
    <t>ACT2    SERVICE</t>
  </si>
  <si>
    <t>ACT2    SERVICE - Service vendu</t>
  </si>
  <si>
    <t>ACT2    EXPORT</t>
  </si>
  <si>
    <t>ACT2    EXPORT - Export</t>
  </si>
  <si>
    <t>ACT2    IMPORT</t>
  </si>
  <si>
    <t>ACT2    IMPORT - Import</t>
  </si>
  <si>
    <t>ACT3</t>
  </si>
  <si>
    <t>Activité 3</t>
  </si>
  <si>
    <t>ACT3 - Activité 3</t>
  </si>
  <si>
    <t>ACT3    EXPORT</t>
  </si>
  <si>
    <t>ACT3    EXPORT - Export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</si>
  <si>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</si>
  <si>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</si>
  <si>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</si>
  <si>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</si>
  <si>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</si>
  <si>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</si>
  <si>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</si>
  <si>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</si>
  <si>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</si>
  <si>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</si>
  <si>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</si>
  <si>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</si>
  <si>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</si>
  <si>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</si>
  <si>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</si>
  <si>
    <t>Total ACT1 - Activité 1</t>
  </si>
  <si>
    <t>Total ACT2 - Activité 2</t>
  </si>
  <si>
    <t>Total ACT3 - Activité 3</t>
  </si>
  <si>
    <t>Total ACT4 - Activité 4</t>
  </si>
  <si>
    <t>Total ACT5 - Activité 5</t>
  </si>
  <si>
    <t>Total ACT6 - Activité 6</t>
  </si>
  <si>
    <t>Total S2010 - Secteur 2010</t>
  </si>
  <si>
    <t>08/04/2015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</si>
</sst>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>
      <alignment vertical="center"/>
    </xf>
    <xf numFmtId="4" fontId="5" fillId="3" borderId="9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/>
    <xf numFmtId="0" fontId="4" fillId="0" borderId="15" xfId="0" applyFont="1" applyBorder="1" applyAlignment="1">
      <alignment horizontal="left"/>
    </xf>
    <xf numFmtId="0" fontId="4" fillId="0" borderId="0" xfId="0" applyFont="1" applyBorder="1"/>
    <xf numFmtId="4" fontId="4" fillId="0" borderId="0" xfId="0" applyNumberFormat="1" applyFont="1" applyBorder="1"/>
    <xf numFmtId="4" fontId="4" fillId="0" borderId="16" xfId="0" applyNumberFormat="1" applyFont="1" applyBorder="1"/>
    <xf numFmtId="0" fontId="4" fillId="0" borderId="15" xfId="0" applyFont="1" applyBorder="1" applyAlignment="1">
      <alignment horizontal="left" indent="1"/>
    </xf>
    <xf numFmtId="0" fontId="4" fillId="0" borderId="15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0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quotePrefix="1"/>
  </cellXfs>
  <cellStyles count="1">
    <cellStyle name="Normal" xfId="0" builtinId="0"/>
  </cellStyles>
  <dxfs count="106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medium">
          <color indexed="64"/>
        </left>
        <right style="medium">
          <color indexed="64"/>
        </right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4" formatCode="#,##0.00"/>
    </dxf>
    <dxf>
      <numFmt numFmtId="4" formatCode="#,##0.00"/>
    </dxf>
    <dxf>
      <font>
        <sz val="10"/>
      </font>
    </dxf>
    <dxf>
      <font>
        <sz val="10"/>
      </font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4" formatCode="#,##0.00"/>
    </dxf>
    <dxf>
      <numFmt numFmtId="4" formatCode="#,##0.00"/>
    </dxf>
    <dxf>
      <border>
        <left style="medium">
          <color indexed="64"/>
        </left>
      </border>
    </dxf>
    <dxf>
      <font>
        <sz val="10"/>
      </font>
    </dxf>
    <dxf>
      <font>
        <sz val="10"/>
      </font>
    </dxf>
    <dxf>
      <numFmt numFmtId="4" formatCode="#,##0.00"/>
    </dxf>
    <dxf>
      <numFmt numFmtId="4" formatCode="#,##0.0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>
          <bgColor theme="4" tint="0.79998168889431442"/>
        </patternFill>
      </fill>
    </dxf>
    <dxf>
      <fill>
        <patternFill patternType="solid">
          <fgColor theme="4" tint="0.79995117038483843"/>
          <bgColor theme="3" tint="0.79998168889431442"/>
        </patternFill>
      </fill>
      <border>
        <bottom/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StyleMedium2 2" table="0" count="14">
      <tableStyleElement type="wholeTable" dxfId="105"/>
      <tableStyleElement type="headerRow" dxfId="104"/>
      <tableStyleElement type="totalRow" dxfId="103"/>
      <tableStyleElement type="firstRowStripe" dxfId="102"/>
      <tableStyleElement type="firstColumnStripe" dxfId="101"/>
      <tableStyleElement type="firstHeaderCell" dxfId="100"/>
      <tableStyleElement type="firstSubtotalRow" dxfId="99"/>
      <tableStyleElement type="secondSubtotalRow" dxfId="98"/>
      <tableStyleElement type="firstColumnSubheading" dxfId="97"/>
      <tableStyleElement type="firstRowSubheading" dxfId="96"/>
      <tableStyleElement type="secondRowSubheading" dxfId="95"/>
      <tableStyleElement type="thirdRowSubheading" dxfId="94"/>
      <tableStyleElement type="pageFieldLabels" dxfId="93"/>
      <tableStyleElement type="pageFieldValues" dxfId="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2317.753123842595" createdVersion="5" refreshedVersion="5" minRefreshableVersion="3" recordCount="43">
  <cacheSource type="worksheet">
    <worksheetSource ref="A5:AP1000003" sheet="Donnees"/>
  </cacheSource>
  <cacheFields count="44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3">
        <s v="S2010 - Secteur 2010"/>
        <m/>
        <s v="x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8">
        <s v="ACT1 - Activité 1"/>
        <s v="ACT2 - Activité 2"/>
        <s v="ACT3 - Activité 3"/>
        <s v="ACT4 - Activité 4"/>
        <s v="ACT5 - Activité 5"/>
        <s v="ACT6 - Activité 6"/>
        <m/>
        <s v="xx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POSTE0" numFmtId="0">
      <sharedItems containsBlank="1"/>
    </cacheField>
    <cacheField name="LIBELLEPOS0" numFmtId="0">
      <sharedItems containsBlank="1"/>
    </cacheField>
    <cacheField name="POSTE1" numFmtId="0">
      <sharedItems containsBlank="1"/>
    </cacheField>
    <cacheField name="LIBELLEPOS1" numFmtId="0">
      <sharedItems containsBlank="1" count="3">
        <s v="Recettes globalisées"/>
        <m/>
        <s v="xx" u="1"/>
      </sharedItems>
    </cacheField>
    <cacheField name="POSTE2" numFmtId="0">
      <sharedItems containsBlank="1"/>
    </cacheField>
    <cacheField name="LIBELLEPOS2" numFmtId="0">
      <sharedItems containsBlank="1" count="7">
        <s v="Subv/chg serv. publ"/>
        <s v="Autres fin. public"/>
        <s v="Ressources propres"/>
        <s v="Autres Fin Etat"/>
        <s v="Fiscalité affectée"/>
        <m/>
        <s v="xxx" u="1"/>
      </sharedItems>
    </cacheField>
    <cacheField name="POSTE3" numFmtId="0">
      <sharedItems containsNonDate="0" containsString="0" containsBlank="1"/>
    </cacheField>
    <cacheField name="LIBELLEPOS3" numFmtId="0">
      <sharedItems containsNonDate="0" containsString="0" containsBlank="1"/>
    </cacheField>
    <cacheField name="POSTE4" numFmtId="0">
      <sharedItems containsNonDate="0" containsString="0" containsBlank="1"/>
    </cacheField>
    <cacheField name="LIBELLEPOS4" numFmtId="0">
      <sharedItems containsNonDate="0" containsString="0" containsBlank="1"/>
    </cacheField>
    <cacheField name="POSTE5" numFmtId="0">
      <sharedItems containsNonDate="0" containsString="0" containsBlank="1"/>
    </cacheField>
    <cacheField name="LIBELLEPOS5" numFmtId="0">
      <sharedItems containsNonDate="0" containsString="0" containsBlank="1"/>
    </cacheField>
    <cacheField name="MNT1" numFmtId="0">
      <sharedItems containsString="0" containsBlank="1" containsNumber="1" containsInteger="1" minValue="0" maxValue="11269800"/>
    </cacheField>
    <cacheField name="MNT2" numFmtId="0">
      <sharedItems containsString="0" containsBlank="1" containsNumber="1" containsInteger="1" minValue="0" maxValue="12522000"/>
    </cacheField>
    <cacheField name="MNT3" numFmtId="0">
      <sharedItems containsString="0" containsBlank="1" containsNumber="1" containsInteger="1" minValue="153600" maxValue="13516800"/>
    </cacheField>
    <cacheField name="MNT4" numFmtId="0">
      <sharedItems containsString="0" containsBlank="1" containsNumber="1" containsInteger="1" minValue="130560" maxValue="11489280"/>
    </cacheField>
    <cacheField name="MNT5" numFmtId="0">
      <sharedItems containsString="0" containsBlank="1" containsNumber="1" containsInteger="1" minValue="120000" maxValue="13516800"/>
    </cacheField>
    <cacheField name="MNT6" numFmtId="0">
      <sharedItems containsString="0" containsBlank="1" containsNumber="1" containsInteger="1" minValue="8000" maxValue="11489280"/>
    </cacheField>
    <cacheField name="MNT7" numFmtId="0">
      <sharedItems containsString="0" containsBlank="1" containsNumber="1" containsInteger="1" minValue="0" maxValue="0"/>
    </cacheField>
    <cacheField name="MNT8" numFmtId="0">
      <sharedItems containsString="0" containsBlank="1" containsNumber="1" containsInteger="1" minValue="0" maxValue="8400000"/>
    </cacheField>
    <cacheField name="MNT9" numFmtId="0">
      <sharedItems containsString="0" containsBlank="1" containsNumber="1" containsInteger="1" minValue="192000" maxValue="16896000"/>
    </cacheField>
    <cacheField name="MNT10" numFmtId="0">
      <sharedItems containsString="0" containsBlank="1" containsNumber="1" containsInteger="1" minValue="0" maxValue="0"/>
    </cacheField>
    <cacheField name="MNT11" numFmtId="0">
      <sharedItems containsString="0" containsBlank="1" containsNumber="1" containsInteger="1" minValue="192000" maxValue="18238800"/>
    </cacheField>
    <cacheField name="MNT12" numFmtId="0">
      <sharedItems containsString="0" containsBlank="1" containsNumber="1" containsInteger="1" minValue="0" maxValue="10080000"/>
    </cacheField>
    <cacheField name="MNT13" numFmtId="0" formula="MNT11+MNT12" databaseField="0"/>
    <cacheField name="MNT14" numFmtId="0" formula="MNT13-MNT8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REG"/>
    <x v="0"/>
    <s v="SSP"/>
    <x v="0"/>
    <m/>
    <m/>
    <m/>
    <m/>
    <m/>
    <m/>
    <n v="8460000"/>
    <n v="9400000"/>
    <n v="480000"/>
    <n v="408000"/>
    <n v="7980000"/>
    <n v="8992000"/>
    <n v="0"/>
    <n v="8400000"/>
    <n v="600000"/>
    <n v="0"/>
    <n v="1800000"/>
    <n v="1008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REG"/>
    <x v="0"/>
    <s v="AFP"/>
    <x v="1"/>
    <m/>
    <m/>
    <m/>
    <m/>
    <m/>
    <m/>
    <n v="360000"/>
    <n v="400000"/>
    <n v="480000"/>
    <n v="408000"/>
    <n v="120000"/>
    <n v="8000"/>
    <n v="0"/>
    <n v="400000"/>
    <n v="600000"/>
    <n v="0"/>
    <n v="10200000"/>
    <n v="480000"/>
  </r>
  <r>
    <s v="CENTRE"/>
    <s v="Centre"/>
    <s v="CENTRE - Centre"/>
    <s v="S2010"/>
    <s v="Secteur 2010"/>
    <x v="0"/>
    <s v="ACT1"/>
    <s v="Activité 1"/>
    <x v="0"/>
    <m/>
    <m/>
    <s v="-"/>
    <m/>
    <m/>
    <s v="-"/>
    <m/>
    <m/>
    <s v="-"/>
    <s v="R"/>
    <s v="Recettes"/>
    <s v="REG"/>
    <x v="0"/>
    <s v="REP"/>
    <x v="2"/>
    <m/>
    <m/>
    <m/>
    <m/>
    <m/>
    <m/>
    <n v="11269800"/>
    <n v="12522000"/>
    <n v="7680000"/>
    <n v="6528000"/>
    <n v="3589800"/>
    <n v="5994000"/>
    <n v="0"/>
    <n v="6400000"/>
    <n v="9600000"/>
    <n v="0"/>
    <n v="18238800"/>
    <n v="7680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REG"/>
    <x v="0"/>
    <s v="SSP"/>
    <x v="0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REG"/>
    <x v="0"/>
    <s v="AFP"/>
    <x v="1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s v="R"/>
    <s v="Recettes"/>
    <s v="REG"/>
    <x v="0"/>
    <s v="REP"/>
    <x v="2"/>
    <m/>
    <m/>
    <m/>
    <m/>
    <m/>
    <m/>
    <n v="0"/>
    <n v="0"/>
    <n v="4300800"/>
    <n v="3655680"/>
    <n v="4300800"/>
    <n v="3655680"/>
    <n v="0"/>
    <n v="3200000"/>
    <n v="5376000"/>
    <n v="0"/>
    <n v="5376000"/>
    <n v="384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REG"/>
    <x v="0"/>
    <s v="SSP"/>
    <x v="0"/>
    <m/>
    <m/>
    <m/>
    <m/>
    <m/>
    <m/>
    <n v="0"/>
    <n v="0"/>
    <n v="537600"/>
    <n v="456960"/>
    <n v="537600"/>
    <n v="456960"/>
    <n v="0"/>
    <n v="400000"/>
    <n v="672000"/>
    <n v="0"/>
    <n v="672000"/>
    <n v="48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REG"/>
    <x v="0"/>
    <s v="AFP"/>
    <x v="1"/>
    <m/>
    <m/>
    <m/>
    <m/>
    <m/>
    <m/>
    <n v="0"/>
    <n v="0"/>
    <n v="537600"/>
    <n v="456960"/>
    <n v="537600"/>
    <n v="456960"/>
    <n v="0"/>
    <n v="400000"/>
    <n v="672000"/>
    <n v="0"/>
    <n v="672000"/>
    <n v="480000"/>
  </r>
  <r>
    <s v="CENTRE"/>
    <s v="Centre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s v="R"/>
    <s v="Recettes"/>
    <s v="REG"/>
    <x v="0"/>
    <s v="REP"/>
    <x v="2"/>
    <m/>
    <m/>
    <m/>
    <m/>
    <m/>
    <m/>
    <n v="0"/>
    <n v="0"/>
    <n v="8601600"/>
    <n v="7311360"/>
    <n v="8601600"/>
    <n v="7311360"/>
    <n v="0"/>
    <n v="6400000"/>
    <n v="10752000"/>
    <n v="0"/>
    <n v="10752000"/>
    <n v="768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REG"/>
    <x v="0"/>
    <s v="SSP"/>
    <x v="0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REG"/>
    <x v="0"/>
    <s v="AFP"/>
    <x v="1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s v="R"/>
    <s v="Recettes"/>
    <s v="REG"/>
    <x v="0"/>
    <s v="REP"/>
    <x v="2"/>
    <m/>
    <m/>
    <m/>
    <m/>
    <m/>
    <m/>
    <n v="0"/>
    <n v="0"/>
    <n v="4300800"/>
    <n v="3655680"/>
    <n v="4300800"/>
    <n v="3655680"/>
    <n v="0"/>
    <n v="3200000"/>
    <n v="5376000"/>
    <n v="0"/>
    <n v="5376000"/>
    <n v="3840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REG"/>
    <x v="0"/>
    <s v="SSP"/>
    <x v="0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REG"/>
    <x v="0"/>
    <s v="AFP"/>
    <x v="1"/>
    <m/>
    <m/>
    <m/>
    <m/>
    <m/>
    <m/>
    <n v="0"/>
    <n v="0"/>
    <n v="268800"/>
    <n v="228480"/>
    <n v="268800"/>
    <n v="228480"/>
    <n v="0"/>
    <n v="200000"/>
    <n v="336000"/>
    <n v="0"/>
    <n v="336000"/>
    <n v="240000"/>
  </r>
  <r>
    <s v="CENTRE"/>
    <s v="Centre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s v="R"/>
    <s v="Recettes"/>
    <s v="REG"/>
    <x v="0"/>
    <s v="REP"/>
    <x v="2"/>
    <m/>
    <m/>
    <m/>
    <m/>
    <m/>
    <m/>
    <n v="0"/>
    <n v="0"/>
    <n v="4300800"/>
    <n v="3655680"/>
    <n v="4300800"/>
    <n v="3655680"/>
    <n v="0"/>
    <n v="3200000"/>
    <n v="5376000"/>
    <n v="0"/>
    <n v="5376000"/>
    <n v="384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REG"/>
    <x v="0"/>
    <s v="AFE"/>
    <x v="3"/>
    <m/>
    <m/>
    <m/>
    <m/>
    <m/>
    <m/>
    <n v="360000"/>
    <n v="400000"/>
    <n v="480000"/>
    <n v="408000"/>
    <n v="120000"/>
    <n v="8000"/>
    <n v="0"/>
    <n v="400000"/>
    <n v="600000"/>
    <n v="0"/>
    <n v="600000"/>
    <n v="48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REG"/>
    <x v="0"/>
    <s v="FIA"/>
    <x v="4"/>
    <m/>
    <m/>
    <m/>
    <m/>
    <m/>
    <m/>
    <n v="360000"/>
    <n v="400000"/>
    <n v="480000"/>
    <n v="408000"/>
    <n v="120000"/>
    <n v="8000"/>
    <n v="0"/>
    <n v="400000"/>
    <n v="600000"/>
    <n v="0"/>
    <n v="600000"/>
    <n v="480000"/>
  </r>
  <r>
    <s v="CENTRE"/>
    <s v="Centre"/>
    <s v="CENTRE - Centre"/>
    <s v="S2010"/>
    <s v="Secteur 2010"/>
    <x v="0"/>
    <s v="ACT2"/>
    <s v="Activité 2"/>
    <x v="1"/>
    <m/>
    <m/>
    <s v="-"/>
    <m/>
    <m/>
    <s v="-"/>
    <m/>
    <m/>
    <s v="-"/>
    <s v="R"/>
    <s v="Recettes"/>
    <s v="REG"/>
    <x v="0"/>
    <s v="REP"/>
    <x v="2"/>
    <m/>
    <m/>
    <m/>
    <m/>
    <m/>
    <m/>
    <n v="5760000"/>
    <n v="6400000"/>
    <n v="7680000"/>
    <n v="6528000"/>
    <n v="1920000"/>
    <n v="128000"/>
    <n v="0"/>
    <n v="6428000"/>
    <n v="9600000"/>
    <n v="0"/>
    <n v="9600000"/>
    <n v="7680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REG"/>
    <x v="0"/>
    <s v="AFE"/>
    <x v="3"/>
    <m/>
    <m/>
    <m/>
    <m/>
    <m/>
    <m/>
    <n v="0"/>
    <n v="0"/>
    <n v="422400"/>
    <n v="359040"/>
    <n v="422400"/>
    <n v="359040"/>
    <n v="0"/>
    <n v="200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REG"/>
    <x v="0"/>
    <s v="FIA"/>
    <x v="4"/>
    <m/>
    <m/>
    <m/>
    <m/>
    <m/>
    <m/>
    <n v="0"/>
    <n v="0"/>
    <n v="422400"/>
    <n v="359040"/>
    <n v="422400"/>
    <n v="359040"/>
    <n v="0"/>
    <n v="200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s v="R"/>
    <s v="Recettes"/>
    <s v="REG"/>
    <x v="0"/>
    <s v="REP"/>
    <x v="2"/>
    <m/>
    <m/>
    <m/>
    <m/>
    <m/>
    <m/>
    <n v="0"/>
    <n v="0"/>
    <n v="6758400"/>
    <n v="5744640"/>
    <n v="6758400"/>
    <n v="5744640"/>
    <n v="0"/>
    <n v="3200000"/>
    <n v="8448000"/>
    <n v="0"/>
    <n v="8448000"/>
    <n v="3840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REG"/>
    <x v="0"/>
    <s v="AFE"/>
    <x v="3"/>
    <m/>
    <m/>
    <m/>
    <m/>
    <m/>
    <m/>
    <n v="0"/>
    <n v="0"/>
    <n v="422400"/>
    <n v="359040"/>
    <n v="422400"/>
    <n v="359040"/>
    <n v="0"/>
    <n v="247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REG"/>
    <x v="0"/>
    <s v="FIA"/>
    <x v="4"/>
    <m/>
    <m/>
    <m/>
    <m/>
    <m/>
    <m/>
    <n v="0"/>
    <n v="0"/>
    <n v="422400"/>
    <n v="359040"/>
    <n v="422400"/>
    <n v="359040"/>
    <n v="0"/>
    <n v="234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s v="R"/>
    <s v="Recettes"/>
    <s v="REG"/>
    <x v="0"/>
    <s v="REP"/>
    <x v="2"/>
    <m/>
    <m/>
    <m/>
    <m/>
    <m/>
    <m/>
    <n v="0"/>
    <n v="0"/>
    <n v="6758400"/>
    <n v="5744640"/>
    <n v="6758400"/>
    <n v="5744640"/>
    <n v="0"/>
    <n v="3200000"/>
    <n v="8448000"/>
    <n v="0"/>
    <n v="8448000"/>
    <n v="3840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REG"/>
    <x v="0"/>
    <s v="AFE"/>
    <x v="3"/>
    <m/>
    <m/>
    <m/>
    <m/>
    <m/>
    <m/>
    <n v="0"/>
    <n v="0"/>
    <n v="422400"/>
    <n v="359040"/>
    <n v="422400"/>
    <n v="359040"/>
    <n v="0"/>
    <n v="200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REG"/>
    <x v="0"/>
    <s v="FIA"/>
    <x v="4"/>
    <m/>
    <m/>
    <m/>
    <m/>
    <m/>
    <m/>
    <n v="0"/>
    <n v="0"/>
    <n v="422400"/>
    <n v="359040"/>
    <n v="422400"/>
    <n v="359040"/>
    <n v="0"/>
    <n v="200000"/>
    <n v="528000"/>
    <n v="0"/>
    <n v="528000"/>
    <n v="240000"/>
  </r>
  <r>
    <s v="CENTRE"/>
    <s v="Centre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s v="R"/>
    <s v="Recettes"/>
    <s v="REG"/>
    <x v="0"/>
    <s v="REP"/>
    <x v="2"/>
    <m/>
    <m/>
    <m/>
    <m/>
    <m/>
    <m/>
    <n v="0"/>
    <n v="0"/>
    <n v="6758400"/>
    <n v="5744640"/>
    <n v="6758400"/>
    <n v="5744640"/>
    <n v="0"/>
    <n v="3200000"/>
    <n v="8448000"/>
    <n v="0"/>
    <n v="8448000"/>
    <n v="3840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REG"/>
    <x v="0"/>
    <s v="AFE"/>
    <x v="3"/>
    <m/>
    <m/>
    <m/>
    <m/>
    <m/>
    <m/>
    <n v="0"/>
    <n v="0"/>
    <n v="844800"/>
    <n v="718080"/>
    <n v="844800"/>
    <n v="718080"/>
    <n v="0"/>
    <n v="400000"/>
    <n v="1056000"/>
    <n v="0"/>
    <n v="1056000"/>
    <n v="480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REG"/>
    <x v="0"/>
    <s v="FIA"/>
    <x v="4"/>
    <m/>
    <m/>
    <m/>
    <m/>
    <m/>
    <m/>
    <n v="0"/>
    <n v="0"/>
    <n v="844800"/>
    <n v="718080"/>
    <n v="844800"/>
    <n v="718080"/>
    <n v="0"/>
    <n v="400000"/>
    <n v="1056000"/>
    <n v="0"/>
    <n v="1056000"/>
    <n v="480000"/>
  </r>
  <r>
    <s v="CENTRE"/>
    <s v="Centre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s v="R"/>
    <s v="Recettes"/>
    <s v="REG"/>
    <x v="0"/>
    <s v="REP"/>
    <x v="2"/>
    <m/>
    <m/>
    <m/>
    <m/>
    <m/>
    <m/>
    <n v="0"/>
    <n v="0"/>
    <n v="13516800"/>
    <n v="11489280"/>
    <n v="13516800"/>
    <n v="11489280"/>
    <n v="0"/>
    <n v="6400000"/>
    <n v="16896000"/>
    <n v="0"/>
    <n v="16896000"/>
    <n v="768000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R"/>
    <s v="Recettes"/>
    <s v="REG"/>
    <x v="0"/>
    <s v="SSP"/>
    <x v="0"/>
    <m/>
    <m/>
    <m/>
    <m/>
    <m/>
    <m/>
    <n v="0"/>
    <n v="0"/>
    <n v="153600"/>
    <n v="130560"/>
    <n v="153600"/>
    <n v="130560"/>
    <n v="0"/>
    <n v="0"/>
    <n v="192000"/>
    <n v="0"/>
    <n v="192000"/>
    <n v="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R"/>
    <s v="Recettes"/>
    <s v="REG"/>
    <x v="0"/>
    <s v="AFP"/>
    <x v="1"/>
    <m/>
    <m/>
    <m/>
    <m/>
    <m/>
    <m/>
    <n v="0"/>
    <n v="0"/>
    <n v="153600"/>
    <n v="130560"/>
    <n v="153600"/>
    <n v="130560"/>
    <n v="0"/>
    <n v="0"/>
    <n v="192000"/>
    <n v="0"/>
    <n v="192000"/>
    <n v="0"/>
  </r>
  <r>
    <s v="CENTRE"/>
    <s v="Centre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s v="R"/>
    <s v="Recettes"/>
    <s v="REG"/>
    <x v="0"/>
    <s v="REP"/>
    <x v="2"/>
    <m/>
    <m/>
    <m/>
    <m/>
    <m/>
    <m/>
    <n v="0"/>
    <n v="0"/>
    <n v="2457600"/>
    <n v="2088960"/>
    <n v="2457600"/>
    <n v="2088960"/>
    <n v="0"/>
    <n v="0"/>
    <n v="3072000"/>
    <n v="0"/>
    <n v="307200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R"/>
    <s v="Recettes"/>
    <s v="REG"/>
    <x v="0"/>
    <s v="SSP"/>
    <x v="0"/>
    <m/>
    <m/>
    <m/>
    <m/>
    <m/>
    <m/>
    <n v="0"/>
    <n v="0"/>
    <n v="307200"/>
    <n v="261120"/>
    <n v="307200"/>
    <n v="261120"/>
    <n v="0"/>
    <n v="36000"/>
    <n v="384000"/>
    <n v="0"/>
    <n v="38400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R"/>
    <s v="Recettes"/>
    <s v="REG"/>
    <x v="0"/>
    <s v="AFP"/>
    <x v="1"/>
    <m/>
    <m/>
    <m/>
    <m/>
    <m/>
    <m/>
    <n v="0"/>
    <n v="0"/>
    <n v="307200"/>
    <n v="261120"/>
    <n v="307200"/>
    <n v="261120"/>
    <n v="0"/>
    <n v="0"/>
    <n v="384000"/>
    <n v="0"/>
    <n v="384000"/>
    <n v="0"/>
  </r>
  <r>
    <s v="CENTRE"/>
    <s v="Centre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s v="R"/>
    <s v="Recettes"/>
    <s v="REG"/>
    <x v="0"/>
    <s v="REP"/>
    <x v="2"/>
    <m/>
    <m/>
    <m/>
    <m/>
    <m/>
    <m/>
    <n v="0"/>
    <n v="0"/>
    <n v="4915200"/>
    <n v="4177920"/>
    <n v="4915200"/>
    <n v="4177920"/>
    <n v="0"/>
    <n v="0"/>
    <n v="6144000"/>
    <n v="0"/>
    <n v="6144000"/>
    <n v="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R"/>
    <s v="Recettes"/>
    <s v="REG"/>
    <x v="0"/>
    <s v="SSP"/>
    <x v="0"/>
    <m/>
    <m/>
    <m/>
    <m/>
    <m/>
    <m/>
    <n v="0"/>
    <n v="0"/>
    <n v="153600"/>
    <n v="130560"/>
    <n v="153600"/>
    <n v="130560"/>
    <n v="0"/>
    <n v="0"/>
    <n v="192000"/>
    <n v="0"/>
    <n v="192000"/>
    <n v="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R"/>
    <s v="Recettes"/>
    <s v="REG"/>
    <x v="0"/>
    <s v="AFP"/>
    <x v="1"/>
    <m/>
    <m/>
    <m/>
    <m/>
    <m/>
    <m/>
    <n v="0"/>
    <n v="0"/>
    <n v="153600"/>
    <n v="130560"/>
    <n v="153600"/>
    <n v="130560"/>
    <n v="0"/>
    <n v="0"/>
    <n v="192000"/>
    <n v="0"/>
    <n v="192000"/>
    <n v="0"/>
  </r>
  <r>
    <s v="CENTRE"/>
    <s v="Centre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s v="R"/>
    <s v="Recettes"/>
    <s v="REG"/>
    <x v="0"/>
    <s v="REP"/>
    <x v="2"/>
    <m/>
    <m/>
    <m/>
    <m/>
    <m/>
    <m/>
    <n v="0"/>
    <n v="0"/>
    <n v="2457600"/>
    <n v="2088960"/>
    <n v="2457600"/>
    <n v="2088960"/>
    <n v="0"/>
    <n v="0"/>
    <n v="3072000"/>
    <n v="0"/>
    <n v="3072000"/>
    <n v="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R"/>
    <s v="Recettes"/>
    <s v="REG"/>
    <x v="0"/>
    <s v="SSP"/>
    <x v="0"/>
    <m/>
    <m/>
    <m/>
    <m/>
    <m/>
    <m/>
    <n v="0"/>
    <n v="0"/>
    <n v="153600"/>
    <n v="130560"/>
    <n v="153600"/>
    <n v="130560"/>
    <n v="0"/>
    <n v="0"/>
    <n v="192000"/>
    <n v="0"/>
    <n v="192000"/>
    <n v="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R"/>
    <s v="Recettes"/>
    <s v="REG"/>
    <x v="0"/>
    <s v="AFP"/>
    <x v="1"/>
    <m/>
    <m/>
    <m/>
    <m/>
    <m/>
    <m/>
    <n v="0"/>
    <n v="0"/>
    <n v="153600"/>
    <n v="130560"/>
    <n v="153600"/>
    <n v="130560"/>
    <n v="0"/>
    <n v="45000"/>
    <n v="192000"/>
    <n v="0"/>
    <n v="192000"/>
    <n v="0"/>
  </r>
  <r>
    <s v="CENTRE"/>
    <s v="Centre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s v="R"/>
    <s v="Recettes"/>
    <s v="REG"/>
    <x v="0"/>
    <s v="REP"/>
    <x v="2"/>
    <m/>
    <m/>
    <m/>
    <m/>
    <m/>
    <m/>
    <n v="0"/>
    <n v="0"/>
    <n v="2457600"/>
    <n v="2088960"/>
    <n v="2457600"/>
    <n v="2088960"/>
    <n v="0"/>
    <n v="0"/>
    <n v="3072000"/>
    <n v="0"/>
    <n v="3072000"/>
    <n v="0"/>
  </r>
  <r>
    <m/>
    <m/>
    <m/>
    <m/>
    <m/>
    <x v="1"/>
    <m/>
    <m/>
    <x v="6"/>
    <m/>
    <m/>
    <m/>
    <m/>
    <m/>
    <m/>
    <m/>
    <m/>
    <m/>
    <m/>
    <m/>
    <m/>
    <x v="1"/>
    <m/>
    <x v="5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2" applyNumberFormats="0" applyBorderFormats="0" applyFontFormats="0" applyPatternFormats="0" applyAlignmentFormats="0" applyWidthHeightFormats="1" dataCaption="Valeurs" grandTotalCaption="Total" updatedVersion="5" minRefreshableVersion="3" showCalcMbrs="0" showDataTips="0" itemPrintTitles="1" createdVersion="3" indent="0" showHeaders="0" outline="1" outlineData="1" multipleFieldFilters="0">
  <location ref="B10:I49" firstHeaderRow="0" firstDataRow="1" firstDataCol="2"/>
  <pivotFields count="44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4">
        <item m="1" x="2"/>
        <item x="1"/>
        <item x="0"/>
        <item t="default"/>
      </items>
    </pivotField>
    <pivotField compact="0" subtotalTop="0" showAll="0"/>
    <pivotField subtotalTop="0" showAll="0"/>
    <pivotField axis="axisRow" compact="0" subtotalTop="0" showAll="0">
      <items count="9">
        <item m="1" x="7"/>
        <item x="6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 sumSubtotal="1"/>
    <pivotField axis="axisRow" subtotalTop="0" showAll="0" defaultSubtotal="0">
      <items count="3">
        <item m="1" x="2"/>
        <item x="1"/>
        <item x="0"/>
      </items>
    </pivotField>
    <pivotField subtotalTop="0" showAll="0"/>
    <pivotField axis="axisRow" subtotalTop="0" showAll="0">
      <items count="8">
        <item m="1" x="6"/>
        <item x="5"/>
        <item x="0"/>
        <item x="1"/>
        <item x="2"/>
        <item x="3"/>
        <item x="4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dataField="1" subtotalTop="0" showAll="0"/>
    <pivotField subtotalTop="0" showAll="0"/>
    <pivotField dataField="1"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5"/>
    <field x="8"/>
    <field x="21"/>
    <field x="23"/>
  </rowFields>
  <rowItems count="39">
    <i>
      <x v="2"/>
    </i>
    <i r="1">
      <x v="2"/>
    </i>
    <i r="2">
      <x v="2"/>
    </i>
    <i r="3">
      <x v="2"/>
    </i>
    <i r="3">
      <x v="3"/>
    </i>
    <i r="3">
      <x v="4"/>
    </i>
    <i t="default" r="1">
      <x v="2"/>
    </i>
    <i r="1">
      <x v="3"/>
    </i>
    <i r="2">
      <x v="2"/>
    </i>
    <i r="3">
      <x v="4"/>
    </i>
    <i r="3">
      <x v="5"/>
    </i>
    <i r="3">
      <x v="6"/>
    </i>
    <i t="default" r="1">
      <x v="3"/>
    </i>
    <i r="1">
      <x v="4"/>
    </i>
    <i r="2">
      <x v="2"/>
    </i>
    <i r="3">
      <x v="2"/>
    </i>
    <i r="3">
      <x v="3"/>
    </i>
    <i r="3">
      <x v="4"/>
    </i>
    <i t="default" r="1">
      <x v="4"/>
    </i>
    <i r="1">
      <x v="5"/>
    </i>
    <i r="2">
      <x v="2"/>
    </i>
    <i r="3">
      <x v="2"/>
    </i>
    <i r="3">
      <x v="3"/>
    </i>
    <i r="3">
      <x v="4"/>
    </i>
    <i t="default" r="1">
      <x v="5"/>
    </i>
    <i r="1">
      <x v="6"/>
    </i>
    <i r="2">
      <x v="2"/>
    </i>
    <i r="3">
      <x v="2"/>
    </i>
    <i r="3">
      <x v="3"/>
    </i>
    <i r="3">
      <x v="4"/>
    </i>
    <i t="default" r="1">
      <x v="6"/>
    </i>
    <i r="1">
      <x v="7"/>
    </i>
    <i r="2">
      <x v="2"/>
    </i>
    <i r="3">
      <x v="2"/>
    </i>
    <i r="3">
      <x v="3"/>
    </i>
    <i r="3">
      <x v="4"/>
    </i>
    <i t="default" r="1">
      <x v="7"/>
    </i>
    <i t="default"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NT2" fld="31" baseField="0" baseItem="0" numFmtId="4"/>
    <dataField name="Somme de MNT4" fld="33" baseField="0" baseItem="0" numFmtId="4"/>
    <dataField name="Somme de MNT6" fld="35" baseField="0" baseItem="0" numFmtId="4"/>
    <dataField name="Somme de MNT8" fld="37" baseField="0" baseItem="0" numFmtId="4"/>
    <dataField name="Somme de MNT13" fld="42" baseField="23" baseItem="0" numFmtId="4"/>
    <dataField name="Somme de MNT14" fld="43" baseField="23" baseItem="0" numFmtId="4"/>
  </dataFields>
  <formats count="46"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type="all" dataOnly="0" outline="0" fieldPosition="0"/>
    </format>
    <format dxfId="88">
      <pivotArea grandRow="1" outline="0" collapsedLevelsAreSubtotals="1" fieldPosition="0"/>
    </format>
    <format dxfId="87">
      <pivotArea dataOnly="0" labelOnly="1" grandRow="1" outline="0" fieldPosition="0"/>
    </format>
    <format dxfId="86">
      <pivotArea grandRow="1" outline="0" collapsedLevelsAreSubtotals="1" fieldPosition="0"/>
    </format>
    <format dxfId="85">
      <pivotArea dataOnly="0" labelOnly="1" grandRow="1" outline="0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grandRow="1" outline="0" collapsedLevelsAreSubtotals="1" fieldPosition="0"/>
    </format>
    <format dxfId="81">
      <pivotArea dataOnly="0" labelOnly="1" grandRow="1" outline="0" fieldPosition="0"/>
    </format>
    <format dxfId="80">
      <pivotArea dataOnly="0" labelOnly="1" grandRow="1" outline="0" fieldPosition="0"/>
    </format>
    <format dxfId="79">
      <pivotArea dataOnly="0" labelOnly="1" grandRow="1" outline="0" fieldPosition="0"/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dataOnly="0" labelOnly="1" grandRow="1" outline="0" fieldPosition="0"/>
    </format>
    <format dxfId="75">
      <pivotArea outline="0" fieldPosition="0">
        <references count="1">
          <reference field="4294967294" count="1">
            <x v="0"/>
          </reference>
        </references>
      </pivotArea>
    </format>
    <format dxfId="74">
      <pivotArea outline="0" fieldPosition="0">
        <references count="1">
          <reference field="4294967294" count="1">
            <x v="1"/>
          </reference>
        </references>
      </pivotArea>
    </format>
    <format dxfId="73">
      <pivotArea type="all" dataOnly="0" outline="0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outline="0" fieldPosition="0">
        <references count="1">
          <reference field="4294967294" count="1">
            <x v="2"/>
          </reference>
        </references>
      </pivotArea>
    </format>
    <format dxfId="69">
      <pivotArea outline="0" fieldPosition="0">
        <references count="1">
          <reference field="4294967294" count="1">
            <x v="3"/>
          </reference>
        </references>
      </pivotArea>
    </format>
    <format dxfId="68">
      <pivotArea type="all" dataOnly="0" outline="0" fieldPosition="0"/>
    </format>
    <format dxfId="67">
      <pivotArea dataOnly="0" labelOnly="1" outline="0" fieldPosition="0">
        <references count="1">
          <reference field="8" count="1">
            <x v="1048832"/>
          </reference>
        </references>
      </pivotArea>
    </format>
    <format dxfId="66">
      <pivotArea field="5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65">
      <pivotArea outline="0" fieldPosition="0">
        <references count="1">
          <reference field="4294967294" count="1">
            <x v="4"/>
          </reference>
        </references>
      </pivotArea>
    </format>
    <format dxfId="64">
      <pivotArea outline="0" fieldPosition="0">
        <references count="1">
          <reference field="4294967294" count="1">
            <x v="5"/>
          </reference>
        </references>
      </pivotArea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dataOnly="0" labelOnly="1" fieldPosition="0">
        <references count="1">
          <reference field="5" count="1">
            <x v="0"/>
          </reference>
        </references>
      </pivotArea>
    </format>
    <format dxfId="60">
      <pivotArea dataOnly="0" labelOnly="1" fieldPosition="0">
        <references count="1">
          <reference field="5" count="1" defaultSubtotal="1">
            <x v="0"/>
          </reference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57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56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55">
      <pivotArea dataOnly="0" labelOnly="1" fieldPosition="0">
        <references count="4">
          <reference field="5" count="1" selected="0">
            <x v="0"/>
          </reference>
          <reference field="8" count="1" selected="0">
            <x v="0"/>
          </reference>
          <reference field="21" count="1" selected="0">
            <x v="0"/>
          </reference>
          <reference field="23" count="1">
            <x v="0"/>
          </reference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dataOnly="0" labelOnly="1" fieldPosition="0">
        <references count="1">
          <reference field="5" count="1">
            <x v="0"/>
          </reference>
        </references>
      </pivotArea>
    </format>
    <format dxfId="51">
      <pivotArea dataOnly="0" labelOnly="1" fieldPosition="0">
        <references count="1">
          <reference field="5" count="1" defaultSubtotal="1">
            <x v="0"/>
          </reference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48">
      <pivotArea dataOnly="0" labelOnly="1" outline="0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47">
      <pivotArea dataOnly="0" labelOnly="1" fieldPosition="0">
        <references count="3">
          <reference field="5" count="1" selected="0">
            <x v="0"/>
          </reference>
          <reference field="8" count="1" selected="0">
            <x v="0"/>
          </reference>
          <reference field="21" count="1">
            <x v="0"/>
          </reference>
        </references>
      </pivotArea>
    </format>
    <format dxfId="46">
      <pivotArea dataOnly="0" labelOnly="1" fieldPosition="0">
        <references count="4">
          <reference field="5" count="1" selected="0">
            <x v="0"/>
          </reference>
          <reference field="8" count="1" selected="0">
            <x v="0"/>
          </reference>
          <reference field="21" count="1" selected="0">
            <x v="0"/>
          </reference>
          <reference field="23" count="1">
            <x v="0"/>
          </reference>
        </references>
      </pivotArea>
    </format>
  </formats>
  <pivotTableStyleInfo name="PivotStyleMedium2 2" showRowHeaders="1" showColHeaders="1" showRowStripes="0" showColStripes="0" showLastColumn="1"/>
  <filters count="2">
    <filter fld="5" type="captionNotEqual" evalOrder="-1" id="9" stringValue1="">
      <autoFilter ref="A1">
        <filterColumn colId="0">
          <customFilters>
            <customFilter operator="notEqual" val=" "/>
          </customFilters>
        </filterColumn>
      </autoFilter>
    </filter>
    <filter fld="23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showZeros="0" tabSelected="1" zoomScaleNormal="100" workbookViewId="0"/>
  </sheetViews>
  <sheetFormatPr baseColWidth="10" defaultRowHeight="15.75" customHeight="1" x14ac:dyDescent="0.25"/>
  <cols>
    <col min="1" max="1" width="3.28515625" style="6" customWidth="1"/>
    <col min="2" max="2" width="20.7109375" style="6" customWidth="1"/>
    <col min="3" max="3" width="26.7109375" style="6" customWidth="1"/>
    <col min="4" max="9" width="20.7109375" style="6" customWidth="1"/>
    <col min="10" max="10" width="12.7109375" style="6" bestFit="1" customWidth="1"/>
    <col min="11" max="16384" width="11.42578125" style="6"/>
  </cols>
  <sheetData>
    <row r="1" spans="1:9" ht="15" customHeight="1" x14ac:dyDescent="0.25">
      <c r="B1" s="27"/>
      <c r="C1" s="27"/>
      <c r="D1" s="27"/>
      <c r="E1" s="27"/>
      <c r="F1" s="27"/>
      <c r="G1" s="27"/>
      <c r="I1" s="17" t="str">
        <f>CONCATENATE("Edité au : ",Donnees!F4)</f>
        <v>Edité au : 08/04/2015</v>
      </c>
    </row>
    <row r="2" spans="1:9" ht="15" customHeight="1" x14ac:dyDescent="0.25">
      <c r="B2" s="35" t="str">
        <f>Donnees!AR6</f>
        <v>Qualiac développement</v>
      </c>
      <c r="C2" s="35"/>
      <c r="D2" s="35"/>
      <c r="E2" s="35"/>
      <c r="F2" s="35"/>
      <c r="G2" s="35"/>
      <c r="H2" s="35"/>
      <c r="I2" s="35"/>
    </row>
    <row r="3" spans="1:9" ht="15" customHeight="1" x14ac:dyDescent="0.25">
      <c r="B3" s="8"/>
      <c r="C3" s="8"/>
      <c r="D3" s="8"/>
      <c r="E3" s="8"/>
      <c r="F3" s="8"/>
      <c r="G3" s="8"/>
      <c r="H3" s="8"/>
      <c r="I3" s="8"/>
    </row>
    <row r="4" spans="1:9" ht="15" customHeight="1" x14ac:dyDescent="0.25">
      <c r="B4" s="34" t="s">
        <v>63</v>
      </c>
      <c r="C4" s="34"/>
      <c r="D4" s="34"/>
      <c r="E4" s="34"/>
      <c r="F4" s="34"/>
      <c r="G4" s="34"/>
      <c r="H4" s="34"/>
      <c r="I4" s="34"/>
    </row>
    <row r="5" spans="1:9" ht="15" customHeight="1" x14ac:dyDescent="0.25">
      <c r="B5" s="9"/>
      <c r="C5" s="9"/>
      <c r="D5" s="9"/>
      <c r="E5" s="9"/>
      <c r="F5" s="9"/>
      <c r="G5" s="9"/>
      <c r="H5" s="9"/>
      <c r="I5" s="9"/>
    </row>
    <row r="6" spans="1:9" ht="15" customHeight="1" x14ac:dyDescent="0.25">
      <c r="B6" s="41" t="s">
        <v>10</v>
      </c>
      <c r="C6" s="42"/>
      <c r="D6" s="42"/>
      <c r="E6" s="42"/>
      <c r="F6" s="42"/>
      <c r="G6" s="42"/>
      <c r="H6" s="42"/>
      <c r="I6" s="43"/>
    </row>
    <row r="7" spans="1:9" ht="15" customHeight="1" x14ac:dyDescent="0.25">
      <c r="B7" s="36"/>
      <c r="C7" s="36"/>
      <c r="D7" s="36"/>
      <c r="E7" s="36"/>
      <c r="F7" s="36"/>
      <c r="G7" s="36"/>
      <c r="H7" s="36"/>
      <c r="I7" s="36"/>
    </row>
    <row r="8" spans="1:9" ht="30" customHeight="1" x14ac:dyDescent="0.25">
      <c r="B8" s="37" t="s">
        <v>62</v>
      </c>
      <c r="C8" s="38"/>
      <c r="D8" s="28" t="str">
        <f>CONCATENATE("Dernier budget 
rectificatif ",Donnees!E1-1)</f>
        <v>Dernier budget 
rectificatif 2013</v>
      </c>
      <c r="E8" s="30" t="str">
        <f>CONCATENATE("Compte financier 
",Donnees!E1-1)</f>
        <v>Compte financier 
2013</v>
      </c>
      <c r="F8" s="32" t="str">
        <f>CONCATENATE("Ecart compte 
financier ",Donnees!E1-1," / 
Dernier budget 
rectificatif ",Donnees!E1-1)</f>
        <v>Ecart compte 
financier 2013 / 
Dernier budget 
rectificatif 2013</v>
      </c>
      <c r="G8" s="28" t="str">
        <f>CONCATENATE("Budget initial ",Donnees!E1)</f>
        <v>Budget initial 2014</v>
      </c>
      <c r="H8" s="28" t="str">
        <f>CONCATENATE("Budget rectificatif 
",Donnees!E1)</f>
        <v>Budget rectificatif 
2014</v>
      </c>
      <c r="I8" s="30" t="str">
        <f>CONCATENATE("Ecart budget 
rectificatif ",Donnees!E1," / 
Budget initial ",Donnees!E1)</f>
        <v>Ecart budget 
rectificatif 2014 / 
Budget initial 2014</v>
      </c>
    </row>
    <row r="9" spans="1:9" ht="30" customHeight="1" x14ac:dyDescent="0.25">
      <c r="B9" s="39"/>
      <c r="C9" s="40"/>
      <c r="D9" s="29"/>
      <c r="E9" s="31"/>
      <c r="F9" s="33"/>
      <c r="G9" s="29"/>
      <c r="H9" s="29"/>
      <c r="I9" s="31"/>
    </row>
    <row r="10" spans="1:9" ht="15.75" hidden="1" customHeight="1" x14ac:dyDescent="0.25">
      <c r="B10" s="10"/>
      <c r="C10" s="11"/>
      <c r="D10" s="11" t="s">
        <v>18</v>
      </c>
      <c r="E10" s="11" t="s">
        <v>19</v>
      </c>
      <c r="F10" s="11" t="s">
        <v>56</v>
      </c>
      <c r="G10" s="11" t="s">
        <v>57</v>
      </c>
      <c r="H10" s="11" t="s">
        <v>60</v>
      </c>
      <c r="I10" s="12" t="s">
        <v>61</v>
      </c>
    </row>
    <row r="11" spans="1:9" ht="15" customHeight="1" x14ac:dyDescent="0.25">
      <c r="A11" s="7"/>
      <c r="B11" s="19" t="s">
        <v>77</v>
      </c>
      <c r="C11" s="20"/>
      <c r="D11" s="21"/>
      <c r="E11" s="21"/>
      <c r="F11" s="21"/>
      <c r="G11" s="21"/>
      <c r="H11" s="21"/>
      <c r="I11" s="22"/>
    </row>
    <row r="12" spans="1:9" ht="15" customHeight="1" x14ac:dyDescent="0.25">
      <c r="A12" s="7"/>
      <c r="B12" s="23" t="s">
        <v>80</v>
      </c>
      <c r="C12" s="20"/>
      <c r="D12" s="21"/>
      <c r="E12" s="21"/>
      <c r="F12" s="21"/>
      <c r="G12" s="21"/>
      <c r="H12" s="21"/>
      <c r="I12" s="22"/>
    </row>
    <row r="13" spans="1:9" ht="15" customHeight="1" x14ac:dyDescent="0.25">
      <c r="A13" s="7"/>
      <c r="B13" s="24"/>
      <c r="C13" s="25" t="s">
        <v>85</v>
      </c>
      <c r="D13" s="21"/>
      <c r="E13" s="21"/>
      <c r="F13" s="21"/>
      <c r="G13" s="21"/>
      <c r="H13" s="21"/>
      <c r="I13" s="22"/>
    </row>
    <row r="14" spans="1:9" ht="15" customHeight="1" x14ac:dyDescent="0.25">
      <c r="B14" s="24"/>
      <c r="C14" s="26" t="s">
        <v>87</v>
      </c>
      <c r="D14" s="21">
        <v>9400000</v>
      </c>
      <c r="E14" s="21">
        <v>1550400</v>
      </c>
      <c r="F14" s="21">
        <v>10134400</v>
      </c>
      <c r="G14" s="21">
        <v>9400000</v>
      </c>
      <c r="H14" s="21">
        <v>14760000</v>
      </c>
      <c r="I14" s="22">
        <v>5360000</v>
      </c>
    </row>
    <row r="15" spans="1:9" ht="15" customHeight="1" x14ac:dyDescent="0.25">
      <c r="B15" s="24"/>
      <c r="C15" s="26" t="s">
        <v>95</v>
      </c>
      <c r="D15" s="21">
        <v>400000</v>
      </c>
      <c r="E15" s="21">
        <v>1550400</v>
      </c>
      <c r="F15" s="21">
        <v>1150400</v>
      </c>
      <c r="G15" s="21">
        <v>1400000</v>
      </c>
      <c r="H15" s="21">
        <v>13560000</v>
      </c>
      <c r="I15" s="22">
        <v>12160000</v>
      </c>
    </row>
    <row r="16" spans="1:9" ht="15" customHeight="1" x14ac:dyDescent="0.25">
      <c r="B16" s="24"/>
      <c r="C16" s="26" t="s">
        <v>97</v>
      </c>
      <c r="D16" s="21">
        <v>12522000</v>
      </c>
      <c r="E16" s="21">
        <v>24806400</v>
      </c>
      <c r="F16" s="21">
        <v>24272400</v>
      </c>
      <c r="G16" s="21">
        <v>22400000</v>
      </c>
      <c r="H16" s="21">
        <v>71998800</v>
      </c>
      <c r="I16" s="22">
        <v>49598800</v>
      </c>
    </row>
    <row r="17" spans="2:9" ht="15" customHeight="1" x14ac:dyDescent="0.25">
      <c r="B17" s="23" t="s">
        <v>145</v>
      </c>
      <c r="C17" s="20"/>
      <c r="D17" s="21">
        <v>22322000</v>
      </c>
      <c r="E17" s="21">
        <v>27907200</v>
      </c>
      <c r="F17" s="21">
        <v>35557200</v>
      </c>
      <c r="G17" s="21">
        <v>33200000</v>
      </c>
      <c r="H17" s="21">
        <v>100318800</v>
      </c>
      <c r="I17" s="22">
        <v>67118800</v>
      </c>
    </row>
    <row r="18" spans="2:9" ht="15" customHeight="1" x14ac:dyDescent="0.25">
      <c r="B18" s="23" t="s">
        <v>112</v>
      </c>
      <c r="C18" s="20"/>
      <c r="D18" s="21"/>
      <c r="E18" s="21"/>
      <c r="F18" s="21"/>
      <c r="G18" s="21"/>
      <c r="H18" s="21"/>
      <c r="I18" s="22"/>
    </row>
    <row r="19" spans="2:9" ht="15" customHeight="1" x14ac:dyDescent="0.25">
      <c r="B19" s="24"/>
      <c r="C19" s="25" t="s">
        <v>85</v>
      </c>
      <c r="D19" s="21"/>
      <c r="E19" s="21"/>
      <c r="F19" s="21"/>
      <c r="G19" s="21"/>
      <c r="H19" s="21"/>
      <c r="I19" s="22"/>
    </row>
    <row r="20" spans="2:9" ht="15" customHeight="1" x14ac:dyDescent="0.25">
      <c r="B20" s="24"/>
      <c r="C20" s="26" t="s">
        <v>97</v>
      </c>
      <c r="D20" s="21">
        <v>6400000</v>
      </c>
      <c r="E20" s="21">
        <v>35251200</v>
      </c>
      <c r="F20" s="21">
        <v>28851200</v>
      </c>
      <c r="G20" s="21">
        <v>22428000</v>
      </c>
      <c r="H20" s="21">
        <v>78720000</v>
      </c>
      <c r="I20" s="22">
        <v>56292000</v>
      </c>
    </row>
    <row r="21" spans="2:9" ht="15" customHeight="1" x14ac:dyDescent="0.25">
      <c r="B21" s="24"/>
      <c r="C21" s="26" t="s">
        <v>114</v>
      </c>
      <c r="D21" s="21">
        <v>400000</v>
      </c>
      <c r="E21" s="21">
        <v>2203200</v>
      </c>
      <c r="F21" s="21">
        <v>1803200</v>
      </c>
      <c r="G21" s="21">
        <v>1447000</v>
      </c>
      <c r="H21" s="21">
        <v>4920000</v>
      </c>
      <c r="I21" s="22">
        <v>3473000</v>
      </c>
    </row>
    <row r="22" spans="2:9" ht="15" customHeight="1" x14ac:dyDescent="0.25">
      <c r="B22" s="24"/>
      <c r="C22" s="26" t="s">
        <v>116</v>
      </c>
      <c r="D22" s="21">
        <v>400000</v>
      </c>
      <c r="E22" s="21">
        <v>2203200</v>
      </c>
      <c r="F22" s="21">
        <v>1803200</v>
      </c>
      <c r="G22" s="21">
        <v>1434000</v>
      </c>
      <c r="H22" s="21">
        <v>4920000</v>
      </c>
      <c r="I22" s="22">
        <v>3486000</v>
      </c>
    </row>
    <row r="23" spans="2:9" ht="15" customHeight="1" x14ac:dyDescent="0.25">
      <c r="B23" s="23" t="s">
        <v>146</v>
      </c>
      <c r="C23" s="20"/>
      <c r="D23" s="21">
        <v>7200000</v>
      </c>
      <c r="E23" s="21">
        <v>39657600</v>
      </c>
      <c r="F23" s="21">
        <v>32457600</v>
      </c>
      <c r="G23" s="21">
        <v>25309000</v>
      </c>
      <c r="H23" s="21">
        <v>88560000</v>
      </c>
      <c r="I23" s="22">
        <v>63251000</v>
      </c>
    </row>
    <row r="24" spans="2:9" ht="15" customHeight="1" x14ac:dyDescent="0.25">
      <c r="B24" s="23" t="s">
        <v>127</v>
      </c>
      <c r="C24" s="20"/>
      <c r="D24" s="21"/>
      <c r="E24" s="21"/>
      <c r="F24" s="21"/>
      <c r="G24" s="21"/>
      <c r="H24" s="21"/>
      <c r="I24" s="22"/>
    </row>
    <row r="25" spans="2:9" ht="15" customHeight="1" x14ac:dyDescent="0.25">
      <c r="B25" s="24"/>
      <c r="C25" s="25" t="s">
        <v>85</v>
      </c>
      <c r="D25" s="21"/>
      <c r="E25" s="21"/>
      <c r="F25" s="21"/>
      <c r="G25" s="21"/>
      <c r="H25" s="21"/>
      <c r="I25" s="22"/>
    </row>
    <row r="26" spans="2:9" ht="15" customHeight="1" x14ac:dyDescent="0.25">
      <c r="B26" s="24"/>
      <c r="C26" s="26" t="s">
        <v>87</v>
      </c>
      <c r="D26" s="21">
        <v>0</v>
      </c>
      <c r="E26" s="21">
        <v>130560</v>
      </c>
      <c r="F26" s="21">
        <v>130560</v>
      </c>
      <c r="G26" s="21">
        <v>0</v>
      </c>
      <c r="H26" s="21">
        <v>192000</v>
      </c>
      <c r="I26" s="22">
        <v>192000</v>
      </c>
    </row>
    <row r="27" spans="2:9" ht="15" customHeight="1" x14ac:dyDescent="0.25">
      <c r="B27" s="24"/>
      <c r="C27" s="26" t="s">
        <v>95</v>
      </c>
      <c r="D27" s="21">
        <v>0</v>
      </c>
      <c r="E27" s="21">
        <v>130560</v>
      </c>
      <c r="F27" s="21">
        <v>130560</v>
      </c>
      <c r="G27" s="21">
        <v>0</v>
      </c>
      <c r="H27" s="21">
        <v>192000</v>
      </c>
      <c r="I27" s="22">
        <v>192000</v>
      </c>
    </row>
    <row r="28" spans="2:9" ht="15" customHeight="1" x14ac:dyDescent="0.25">
      <c r="B28" s="24"/>
      <c r="C28" s="26" t="s">
        <v>97</v>
      </c>
      <c r="D28" s="21">
        <v>0</v>
      </c>
      <c r="E28" s="21">
        <v>2088960</v>
      </c>
      <c r="F28" s="21">
        <v>2088960</v>
      </c>
      <c r="G28" s="21">
        <v>0</v>
      </c>
      <c r="H28" s="21">
        <v>3072000</v>
      </c>
      <c r="I28" s="22">
        <v>3072000</v>
      </c>
    </row>
    <row r="29" spans="2:9" ht="15.75" customHeight="1" x14ac:dyDescent="0.25">
      <c r="B29" s="23" t="s">
        <v>147</v>
      </c>
      <c r="C29" s="20"/>
      <c r="D29" s="21">
        <v>0</v>
      </c>
      <c r="E29" s="21">
        <v>2350080</v>
      </c>
      <c r="F29" s="21">
        <v>2350080</v>
      </c>
      <c r="G29" s="21">
        <v>0</v>
      </c>
      <c r="H29" s="21">
        <v>3456000</v>
      </c>
      <c r="I29" s="22">
        <v>3456000</v>
      </c>
    </row>
    <row r="30" spans="2:9" ht="15.75" customHeight="1" x14ac:dyDescent="0.25">
      <c r="B30" s="23" t="s">
        <v>132</v>
      </c>
      <c r="C30" s="20"/>
      <c r="D30" s="21"/>
      <c r="E30" s="21"/>
      <c r="F30" s="21"/>
      <c r="G30" s="21"/>
      <c r="H30" s="21"/>
      <c r="I30" s="22"/>
    </row>
    <row r="31" spans="2:9" ht="15.75" customHeight="1" x14ac:dyDescent="0.25">
      <c r="B31" s="24"/>
      <c r="C31" s="25" t="s">
        <v>85</v>
      </c>
      <c r="D31" s="21"/>
      <c r="E31" s="21"/>
      <c r="F31" s="21"/>
      <c r="G31" s="21"/>
      <c r="H31" s="21"/>
      <c r="I31" s="22"/>
    </row>
    <row r="32" spans="2:9" ht="15.75" customHeight="1" x14ac:dyDescent="0.25">
      <c r="B32" s="24"/>
      <c r="C32" s="26" t="s">
        <v>87</v>
      </c>
      <c r="D32" s="21">
        <v>0</v>
      </c>
      <c r="E32" s="21">
        <v>261120</v>
      </c>
      <c r="F32" s="21">
        <v>261120</v>
      </c>
      <c r="G32" s="21">
        <v>36000</v>
      </c>
      <c r="H32" s="21">
        <v>384000</v>
      </c>
      <c r="I32" s="22">
        <v>348000</v>
      </c>
    </row>
    <row r="33" spans="2:9" ht="15.75" customHeight="1" x14ac:dyDescent="0.25">
      <c r="B33" s="24"/>
      <c r="C33" s="26" t="s">
        <v>95</v>
      </c>
      <c r="D33" s="21">
        <v>0</v>
      </c>
      <c r="E33" s="21">
        <v>261120</v>
      </c>
      <c r="F33" s="21">
        <v>261120</v>
      </c>
      <c r="G33" s="21">
        <v>0</v>
      </c>
      <c r="H33" s="21">
        <v>384000</v>
      </c>
      <c r="I33" s="22">
        <v>384000</v>
      </c>
    </row>
    <row r="34" spans="2:9" ht="15.75" customHeight="1" x14ac:dyDescent="0.25">
      <c r="B34" s="24"/>
      <c r="C34" s="26" t="s">
        <v>97</v>
      </c>
      <c r="D34" s="21">
        <v>0</v>
      </c>
      <c r="E34" s="21">
        <v>4177920</v>
      </c>
      <c r="F34" s="21">
        <v>4177920</v>
      </c>
      <c r="G34" s="21">
        <v>0</v>
      </c>
      <c r="H34" s="21">
        <v>6144000</v>
      </c>
      <c r="I34" s="22">
        <v>6144000</v>
      </c>
    </row>
    <row r="35" spans="2:9" ht="15.75" customHeight="1" x14ac:dyDescent="0.25">
      <c r="B35" s="23" t="s">
        <v>148</v>
      </c>
      <c r="C35" s="20"/>
      <c r="D35" s="21">
        <v>0</v>
      </c>
      <c r="E35" s="21">
        <v>4700160</v>
      </c>
      <c r="F35" s="21">
        <v>4700160</v>
      </c>
      <c r="G35" s="21">
        <v>36000</v>
      </c>
      <c r="H35" s="21">
        <v>6912000</v>
      </c>
      <c r="I35" s="22">
        <v>6876000</v>
      </c>
    </row>
    <row r="36" spans="2:9" ht="15.75" customHeight="1" x14ac:dyDescent="0.25">
      <c r="B36" s="23" t="s">
        <v>137</v>
      </c>
      <c r="C36" s="20"/>
      <c r="D36" s="21"/>
      <c r="E36" s="21"/>
      <c r="F36" s="21"/>
      <c r="G36" s="21"/>
      <c r="H36" s="21"/>
      <c r="I36" s="22"/>
    </row>
    <row r="37" spans="2:9" ht="15.75" customHeight="1" x14ac:dyDescent="0.25">
      <c r="B37" s="24"/>
      <c r="C37" s="25" t="s">
        <v>85</v>
      </c>
      <c r="D37" s="21"/>
      <c r="E37" s="21"/>
      <c r="F37" s="21"/>
      <c r="G37" s="21"/>
      <c r="H37" s="21"/>
      <c r="I37" s="22"/>
    </row>
    <row r="38" spans="2:9" ht="15.75" customHeight="1" x14ac:dyDescent="0.25">
      <c r="B38" s="24"/>
      <c r="C38" s="26" t="s">
        <v>87</v>
      </c>
      <c r="D38" s="21">
        <v>0</v>
      </c>
      <c r="E38" s="21">
        <v>130560</v>
      </c>
      <c r="F38" s="21">
        <v>130560</v>
      </c>
      <c r="G38" s="21">
        <v>0</v>
      </c>
      <c r="H38" s="21">
        <v>192000</v>
      </c>
      <c r="I38" s="22">
        <v>192000</v>
      </c>
    </row>
    <row r="39" spans="2:9" ht="15.75" customHeight="1" x14ac:dyDescent="0.25">
      <c r="B39" s="24"/>
      <c r="C39" s="26" t="s">
        <v>95</v>
      </c>
      <c r="D39" s="21">
        <v>0</v>
      </c>
      <c r="E39" s="21">
        <v>130560</v>
      </c>
      <c r="F39" s="21">
        <v>130560</v>
      </c>
      <c r="G39" s="21">
        <v>0</v>
      </c>
      <c r="H39" s="21">
        <v>192000</v>
      </c>
      <c r="I39" s="22">
        <v>192000</v>
      </c>
    </row>
    <row r="40" spans="2:9" ht="15.75" customHeight="1" x14ac:dyDescent="0.25">
      <c r="B40" s="24"/>
      <c r="C40" s="26" t="s">
        <v>97</v>
      </c>
      <c r="D40" s="21">
        <v>0</v>
      </c>
      <c r="E40" s="21">
        <v>2088960</v>
      </c>
      <c r="F40" s="21">
        <v>2088960</v>
      </c>
      <c r="G40" s="21">
        <v>0</v>
      </c>
      <c r="H40" s="21">
        <v>3072000</v>
      </c>
      <c r="I40" s="22">
        <v>3072000</v>
      </c>
    </row>
    <row r="41" spans="2:9" ht="15.75" customHeight="1" x14ac:dyDescent="0.25">
      <c r="B41" s="23" t="s">
        <v>149</v>
      </c>
      <c r="C41" s="20"/>
      <c r="D41" s="21">
        <v>0</v>
      </c>
      <c r="E41" s="21">
        <v>2350080</v>
      </c>
      <c r="F41" s="21">
        <v>2350080</v>
      </c>
      <c r="G41" s="21">
        <v>0</v>
      </c>
      <c r="H41" s="21">
        <v>3456000</v>
      </c>
      <c r="I41" s="22">
        <v>3456000</v>
      </c>
    </row>
    <row r="42" spans="2:9" ht="15.75" customHeight="1" x14ac:dyDescent="0.25">
      <c r="B42" s="23" t="s">
        <v>142</v>
      </c>
      <c r="C42" s="20"/>
      <c r="D42" s="21"/>
      <c r="E42" s="21"/>
      <c r="F42" s="21"/>
      <c r="G42" s="21"/>
      <c r="H42" s="21"/>
      <c r="I42" s="22"/>
    </row>
    <row r="43" spans="2:9" ht="15.75" customHeight="1" x14ac:dyDescent="0.25">
      <c r="B43" s="24"/>
      <c r="C43" s="25" t="s">
        <v>85</v>
      </c>
      <c r="D43" s="21"/>
      <c r="E43" s="21"/>
      <c r="F43" s="21"/>
      <c r="G43" s="21"/>
      <c r="H43" s="21"/>
      <c r="I43" s="22"/>
    </row>
    <row r="44" spans="2:9" ht="15.75" customHeight="1" x14ac:dyDescent="0.25">
      <c r="B44" s="24"/>
      <c r="C44" s="26" t="s">
        <v>87</v>
      </c>
      <c r="D44" s="21">
        <v>0</v>
      </c>
      <c r="E44" s="21">
        <v>130560</v>
      </c>
      <c r="F44" s="21">
        <v>130560</v>
      </c>
      <c r="G44" s="21">
        <v>0</v>
      </c>
      <c r="H44" s="21">
        <v>192000</v>
      </c>
      <c r="I44" s="22">
        <v>192000</v>
      </c>
    </row>
    <row r="45" spans="2:9" ht="15.75" customHeight="1" x14ac:dyDescent="0.25">
      <c r="B45" s="24"/>
      <c r="C45" s="26" t="s">
        <v>95</v>
      </c>
      <c r="D45" s="21">
        <v>0</v>
      </c>
      <c r="E45" s="21">
        <v>130560</v>
      </c>
      <c r="F45" s="21">
        <v>130560</v>
      </c>
      <c r="G45" s="21">
        <v>45000</v>
      </c>
      <c r="H45" s="21">
        <v>192000</v>
      </c>
      <c r="I45" s="22">
        <v>147000</v>
      </c>
    </row>
    <row r="46" spans="2:9" ht="15.75" customHeight="1" x14ac:dyDescent="0.25">
      <c r="B46" s="24"/>
      <c r="C46" s="26" t="s">
        <v>97</v>
      </c>
      <c r="D46" s="21">
        <v>0</v>
      </c>
      <c r="E46" s="21">
        <v>2088960</v>
      </c>
      <c r="F46" s="21">
        <v>2088960</v>
      </c>
      <c r="G46" s="21">
        <v>0</v>
      </c>
      <c r="H46" s="21">
        <v>3072000</v>
      </c>
      <c r="I46" s="22">
        <v>3072000</v>
      </c>
    </row>
    <row r="47" spans="2:9" ht="15.75" customHeight="1" x14ac:dyDescent="0.25">
      <c r="B47" s="23" t="s">
        <v>150</v>
      </c>
      <c r="C47" s="20"/>
      <c r="D47" s="21">
        <v>0</v>
      </c>
      <c r="E47" s="21">
        <v>2350080</v>
      </c>
      <c r="F47" s="21">
        <v>2350080</v>
      </c>
      <c r="G47" s="21">
        <v>45000</v>
      </c>
      <c r="H47" s="21">
        <v>3456000</v>
      </c>
      <c r="I47" s="22">
        <v>3411000</v>
      </c>
    </row>
    <row r="48" spans="2:9" ht="15.75" customHeight="1" x14ac:dyDescent="0.25">
      <c r="B48" s="19" t="s">
        <v>151</v>
      </c>
      <c r="C48" s="20"/>
      <c r="D48" s="21">
        <v>29522000</v>
      </c>
      <c r="E48" s="21">
        <v>79315200</v>
      </c>
      <c r="F48" s="21">
        <v>79765200</v>
      </c>
      <c r="G48" s="21">
        <v>58590000</v>
      </c>
      <c r="H48" s="21">
        <v>206158800</v>
      </c>
      <c r="I48" s="22">
        <v>147568800</v>
      </c>
    </row>
    <row r="49" spans="2:9" ht="15.75" customHeight="1" x14ac:dyDescent="0.25">
      <c r="B49" s="13" t="s">
        <v>12</v>
      </c>
      <c r="C49" s="14"/>
      <c r="D49" s="15">
        <v>29522000</v>
      </c>
      <c r="E49" s="15">
        <v>79315200</v>
      </c>
      <c r="F49" s="15">
        <v>79765200</v>
      </c>
      <c r="G49" s="15">
        <v>58590000</v>
      </c>
      <c r="H49" s="15">
        <v>206158800</v>
      </c>
      <c r="I49" s="16">
        <v>147568800</v>
      </c>
    </row>
  </sheetData>
  <mergeCells count="12">
    <mergeCell ref="B1:G1"/>
    <mergeCell ref="D8:D9"/>
    <mergeCell ref="E8:E9"/>
    <mergeCell ref="F8:F9"/>
    <mergeCell ref="B4:I4"/>
    <mergeCell ref="B2:I2"/>
    <mergeCell ref="B7:I7"/>
    <mergeCell ref="B8:C9"/>
    <mergeCell ref="G8:G9"/>
    <mergeCell ref="H8:H9"/>
    <mergeCell ref="I8:I9"/>
    <mergeCell ref="B6:I6"/>
  </mergeCells>
  <pageMargins left="0.7" right="0.7" top="0.75" bottom="0.75" header="0.3" footer="0.3"/>
  <pageSetup paperSize="9" scale="3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7"/>
  <sheetViews>
    <sheetView topLeftCell="A4" workbookViewId="0">
      <selection activeCell="A4" sqref="A4"/>
    </sheetView>
  </sheetViews>
  <sheetFormatPr baseColWidth="10" defaultRowHeight="15" x14ac:dyDescent="0.25"/>
  <cols>
    <col min="1" max="1" width="14.5703125" bestFit="1" customWidth="1"/>
    <col min="2" max="3" width="11.42578125" style="1"/>
    <col min="4" max="4" width="19.5703125" bestFit="1" customWidth="1"/>
    <col min="5" max="6" width="11.42578125" style="1"/>
    <col min="8" max="9" width="11.42578125" style="1"/>
    <col min="11" max="30" width="11.42578125" style="1"/>
    <col min="31" max="31" width="12.85546875" customWidth="1"/>
    <col min="32" max="32" width="12.42578125" customWidth="1"/>
    <col min="33" max="33" width="12.28515625" customWidth="1"/>
    <col min="34" max="34" width="13.5703125" customWidth="1"/>
    <col min="35" max="35" width="12.5703125" style="1" customWidth="1"/>
    <col min="36" max="36" width="12.28515625" style="1" customWidth="1"/>
    <col min="37" max="38" width="11.42578125" style="1" customWidth="1"/>
    <col min="39" max="39" width="12.5703125" style="1" customWidth="1"/>
    <col min="40" max="40" width="11.42578125" style="1" customWidth="1"/>
    <col min="41" max="41" width="12.28515625" style="1" customWidth="1"/>
    <col min="42" max="42" width="12.7109375" style="1" customWidth="1"/>
    <col min="43" max="54" width="12.7109375" hidden="1" customWidth="1"/>
    <col min="55" max="55" width="12.7109375" customWidth="1"/>
  </cols>
  <sheetData>
    <row r="1" spans="1:54" s="1" customFormat="1" x14ac:dyDescent="0.25">
      <c r="A1" s="1" t="s">
        <v>64</v>
      </c>
      <c r="B1" s="1" t="str">
        <f>AQ6</f>
        <v>IND</v>
      </c>
      <c r="C1" s="18" t="str">
        <f>AR6</f>
        <v>Qualiac développement</v>
      </c>
      <c r="D1" s="1" t="s">
        <v>68</v>
      </c>
      <c r="E1" s="1">
        <f>AV6</f>
        <v>2014</v>
      </c>
    </row>
    <row r="2" spans="1:54" s="1" customFormat="1" x14ac:dyDescent="0.25">
      <c r="A2" s="1" t="s">
        <v>65</v>
      </c>
      <c r="B2" s="1" t="str">
        <f>AW6</f>
        <v>CENTRE</v>
      </c>
      <c r="C2" s="1" t="str">
        <f>AX6</f>
        <v>Centre</v>
      </c>
      <c r="D2" s="1" t="s">
        <v>67</v>
      </c>
      <c r="E2" s="1" t="str">
        <f>AY6</f>
        <v>DAT</v>
      </c>
    </row>
    <row r="3" spans="1:54" s="1" customFormat="1" x14ac:dyDescent="0.25">
      <c r="A3" s="1" t="s">
        <v>66</v>
      </c>
      <c r="B3" s="1" t="str">
        <f>AZ6</f>
        <v>R</v>
      </c>
      <c r="C3" s="1" t="str">
        <f>BA6</f>
        <v>Recettes</v>
      </c>
      <c r="D3" s="1" t="s">
        <v>67</v>
      </c>
      <c r="E3" s="1" t="str">
        <f>BB6</f>
        <v>CB</v>
      </c>
    </row>
    <row r="4" spans="1:54" s="1" customFormat="1" x14ac:dyDescent="0.25">
      <c r="A4" s="1" t="s">
        <v>69</v>
      </c>
      <c r="B4" s="1" t="str">
        <f>AS6</f>
        <v>275729</v>
      </c>
      <c r="C4" s="1" t="s">
        <v>70</v>
      </c>
      <c r="D4" s="1" t="str">
        <f>AT6</f>
        <v>PR</v>
      </c>
      <c r="E4" s="1" t="s">
        <v>71</v>
      </c>
      <c r="F4" s="5" t="str">
        <f>AU6</f>
        <v>08/04/2015</v>
      </c>
    </row>
    <row r="5" spans="1:54" s="2" customFormat="1" x14ac:dyDescent="0.25">
      <c r="A5" s="2" t="s">
        <v>0</v>
      </c>
      <c r="B5" s="2" t="s">
        <v>39</v>
      </c>
      <c r="C5" s="2" t="s">
        <v>45</v>
      </c>
      <c r="D5" s="2" t="s">
        <v>1</v>
      </c>
      <c r="E5" s="2" t="s">
        <v>40</v>
      </c>
      <c r="F5" s="2" t="s">
        <v>46</v>
      </c>
      <c r="G5" s="2" t="s">
        <v>2</v>
      </c>
      <c r="H5" s="2" t="s">
        <v>41</v>
      </c>
      <c r="I5" s="2" t="s">
        <v>47</v>
      </c>
      <c r="J5" s="2" t="s">
        <v>4</v>
      </c>
      <c r="K5" s="2" t="s">
        <v>42</v>
      </c>
      <c r="L5" s="2" t="s">
        <v>48</v>
      </c>
      <c r="M5" s="2" t="s">
        <v>5</v>
      </c>
      <c r="N5" s="2" t="s">
        <v>43</v>
      </c>
      <c r="O5" s="2" t="s">
        <v>49</v>
      </c>
      <c r="P5" s="2" t="s">
        <v>6</v>
      </c>
      <c r="Q5" s="2" t="s">
        <v>44</v>
      </c>
      <c r="R5" s="2" t="s">
        <v>50</v>
      </c>
      <c r="S5" s="2" t="s">
        <v>20</v>
      </c>
      <c r="T5" s="2" t="s">
        <v>33</v>
      </c>
      <c r="U5" s="2" t="s">
        <v>13</v>
      </c>
      <c r="V5" s="2" t="s">
        <v>34</v>
      </c>
      <c r="W5" s="2" t="s">
        <v>14</v>
      </c>
      <c r="X5" s="2" t="s">
        <v>35</v>
      </c>
      <c r="Y5" s="2" t="s">
        <v>15</v>
      </c>
      <c r="Z5" s="2" t="s">
        <v>36</v>
      </c>
      <c r="AA5" s="2" t="s">
        <v>16</v>
      </c>
      <c r="AB5" s="2" t="s">
        <v>37</v>
      </c>
      <c r="AC5" s="2" t="s">
        <v>17</v>
      </c>
      <c r="AD5" s="2" t="s">
        <v>38</v>
      </c>
      <c r="AE5" s="2" t="s">
        <v>7</v>
      </c>
      <c r="AF5" s="2" t="s">
        <v>8</v>
      </c>
      <c r="AG5" s="2" t="s">
        <v>9</v>
      </c>
      <c r="AH5" s="2" t="s">
        <v>3</v>
      </c>
      <c r="AI5" s="2" t="s">
        <v>11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58</v>
      </c>
      <c r="AP5" s="2" t="s">
        <v>59</v>
      </c>
      <c r="AQ5" s="2" t="s">
        <v>21</v>
      </c>
      <c r="AR5" s="2" t="s">
        <v>22</v>
      </c>
      <c r="AS5" s="2" t="s">
        <v>23</v>
      </c>
      <c r="AT5" s="2" t="s">
        <v>24</v>
      </c>
      <c r="AU5" s="2" t="s">
        <v>25</v>
      </c>
      <c r="AV5" s="2" t="s">
        <v>26</v>
      </c>
      <c r="AW5" s="2" t="s">
        <v>27</v>
      </c>
      <c r="AX5" s="2" t="s">
        <v>28</v>
      </c>
      <c r="AY5" s="2" t="s">
        <v>29</v>
      </c>
      <c r="AZ5" s="2" t="s">
        <v>30</v>
      </c>
      <c r="BA5" s="2" t="s">
        <v>31</v>
      </c>
      <c r="BB5" s="2" t="s">
        <v>32</v>
      </c>
    </row>
    <row r="6" spans="1:54" s="1" customFormat="1" x14ac:dyDescent="0.25">
      <c r="A6" s="2" t="s">
        <v>72</v>
      </c>
      <c r="B6" s="2" t="s">
        <v>73</v>
      </c>
      <c r="C6" s="2" t="s">
        <v>74</v>
      </c>
      <c r="D6" s="2" t="s">
        <v>75</v>
      </c>
      <c r="E6" s="2" t="s">
        <v>76</v>
      </c>
      <c r="F6" s="2" t="s">
        <v>77</v>
      </c>
      <c r="G6" s="2" t="s">
        <v>78</v>
      </c>
      <c r="H6" s="2" t="s">
        <v>79</v>
      </c>
      <c r="I6" s="2" t="s">
        <v>80</v>
      </c>
      <c r="L6" s="2" t="s">
        <v>81</v>
      </c>
      <c r="O6" s="2" t="s">
        <v>81</v>
      </c>
      <c r="R6" s="2" t="s">
        <v>81</v>
      </c>
      <c r="S6" s="2" t="s">
        <v>82</v>
      </c>
      <c r="T6" s="2" t="s">
        <v>83</v>
      </c>
      <c r="U6" s="2" t="s">
        <v>84</v>
      </c>
      <c r="V6" s="2" t="s">
        <v>85</v>
      </c>
      <c r="W6" s="2" t="s">
        <v>86</v>
      </c>
      <c r="X6" s="2" t="s">
        <v>87</v>
      </c>
      <c r="AE6" s="3">
        <v>8460000</v>
      </c>
      <c r="AF6" s="3">
        <v>9400000</v>
      </c>
      <c r="AG6" s="3">
        <v>480000</v>
      </c>
      <c r="AH6" s="3">
        <v>408000</v>
      </c>
      <c r="AI6" s="3">
        <v>7980000</v>
      </c>
      <c r="AJ6" s="3">
        <v>8992000</v>
      </c>
      <c r="AK6" s="3">
        <v>0</v>
      </c>
      <c r="AL6" s="3">
        <v>8400000</v>
      </c>
      <c r="AM6" s="3">
        <v>600000</v>
      </c>
      <c r="AN6" s="3">
        <v>0</v>
      </c>
      <c r="AO6" s="3">
        <v>1800000</v>
      </c>
      <c r="AP6" s="3">
        <v>10080000</v>
      </c>
      <c r="AQ6" s="1" t="s">
        <v>88</v>
      </c>
      <c r="AR6" s="4" t="s">
        <v>89</v>
      </c>
      <c r="AS6" s="1" t="s">
        <v>90</v>
      </c>
      <c r="AT6" s="1" t="s">
        <v>91</v>
      </c>
      <c r="AU6" s="44" t="s">
        <v>152</v>
      </c>
      <c r="AV6" s="1">
        <v>2014</v>
      </c>
      <c r="AW6" s="1" t="s">
        <v>72</v>
      </c>
      <c r="AX6" s="1" t="s">
        <v>73</v>
      </c>
      <c r="AY6" s="1" t="s">
        <v>92</v>
      </c>
      <c r="AZ6" s="1" t="s">
        <v>82</v>
      </c>
      <c r="BA6" s="1" t="s">
        <v>83</v>
      </c>
      <c r="BB6" s="1" t="s">
        <v>93</v>
      </c>
    </row>
    <row r="7" spans="1:54" s="1" customForma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L7" s="2" t="s">
        <v>81</v>
      </c>
      <c r="O7" s="2" t="s">
        <v>81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94</v>
      </c>
      <c r="X7" s="2" t="s">
        <v>95</v>
      </c>
      <c r="AE7" s="3">
        <v>360000</v>
      </c>
      <c r="AF7" s="3">
        <v>400000</v>
      </c>
      <c r="AG7" s="3">
        <v>480000</v>
      </c>
      <c r="AH7" s="3">
        <v>408000</v>
      </c>
      <c r="AI7" s="3">
        <v>120000</v>
      </c>
      <c r="AJ7" s="3">
        <v>8000</v>
      </c>
      <c r="AK7" s="3">
        <v>0</v>
      </c>
      <c r="AL7" s="3">
        <v>400000</v>
      </c>
      <c r="AM7" s="3">
        <v>600000</v>
      </c>
      <c r="AN7" s="3">
        <v>0</v>
      </c>
      <c r="AO7" s="3">
        <v>10200000</v>
      </c>
      <c r="AP7" s="3">
        <v>480000</v>
      </c>
    </row>
    <row r="8" spans="1:54" s="1" customForma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L8" s="2" t="s">
        <v>81</v>
      </c>
      <c r="O8" s="2" t="s">
        <v>81</v>
      </c>
      <c r="R8" s="2" t="s">
        <v>81</v>
      </c>
      <c r="S8" s="2" t="s">
        <v>82</v>
      </c>
      <c r="T8" s="2" t="s">
        <v>83</v>
      </c>
      <c r="U8" s="2" t="s">
        <v>84</v>
      </c>
      <c r="V8" s="2" t="s">
        <v>85</v>
      </c>
      <c r="W8" s="2" t="s">
        <v>96</v>
      </c>
      <c r="X8" s="2" t="s">
        <v>97</v>
      </c>
      <c r="AE8" s="3">
        <v>11269800</v>
      </c>
      <c r="AF8" s="3">
        <v>12522000</v>
      </c>
      <c r="AG8" s="3">
        <v>7680000</v>
      </c>
      <c r="AH8" s="3">
        <v>6528000</v>
      </c>
      <c r="AI8" s="3">
        <v>3589800</v>
      </c>
      <c r="AJ8" s="3">
        <v>5994000</v>
      </c>
      <c r="AK8" s="3">
        <v>0</v>
      </c>
      <c r="AL8" s="3">
        <v>6400000</v>
      </c>
      <c r="AM8" s="3">
        <v>9600000</v>
      </c>
      <c r="AN8" s="3">
        <v>0</v>
      </c>
      <c r="AO8" s="3">
        <v>18238800</v>
      </c>
      <c r="AP8" s="3">
        <v>7680000</v>
      </c>
    </row>
    <row r="9" spans="1:54" s="1" customFormat="1" x14ac:dyDescent="0.25">
      <c r="A9" s="2" t="s">
        <v>72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98</v>
      </c>
      <c r="K9" s="2" t="s">
        <v>99</v>
      </c>
      <c r="L9" s="2" t="s">
        <v>100</v>
      </c>
      <c r="O9" s="2" t="s">
        <v>81</v>
      </c>
      <c r="R9" s="2" t="s">
        <v>81</v>
      </c>
      <c r="S9" s="2" t="s">
        <v>82</v>
      </c>
      <c r="T9" s="2" t="s">
        <v>83</v>
      </c>
      <c r="U9" s="2" t="s">
        <v>84</v>
      </c>
      <c r="V9" s="2" t="s">
        <v>85</v>
      </c>
      <c r="W9" s="2" t="s">
        <v>86</v>
      </c>
      <c r="X9" s="2" t="s">
        <v>87</v>
      </c>
      <c r="AE9" s="3">
        <v>0</v>
      </c>
      <c r="AF9" s="3">
        <v>0</v>
      </c>
      <c r="AG9" s="3">
        <v>268800</v>
      </c>
      <c r="AH9" s="3">
        <v>228480</v>
      </c>
      <c r="AI9" s="3">
        <v>268800</v>
      </c>
      <c r="AJ9" s="3">
        <v>228480</v>
      </c>
      <c r="AK9" s="3">
        <v>0</v>
      </c>
      <c r="AL9" s="3">
        <v>200000</v>
      </c>
      <c r="AM9" s="3">
        <v>336000</v>
      </c>
      <c r="AN9" s="3">
        <v>0</v>
      </c>
      <c r="AO9" s="3">
        <v>336000</v>
      </c>
      <c r="AP9" s="3">
        <v>240000</v>
      </c>
    </row>
    <row r="10" spans="1:54" s="1" customFormat="1" x14ac:dyDescent="0.25">
      <c r="A10" s="2" t="s">
        <v>72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98</v>
      </c>
      <c r="K10" s="2" t="s">
        <v>99</v>
      </c>
      <c r="L10" s="2" t="s">
        <v>100</v>
      </c>
      <c r="O10" s="2" t="s">
        <v>81</v>
      </c>
      <c r="R10" s="2" t="s">
        <v>81</v>
      </c>
      <c r="S10" s="2" t="s">
        <v>82</v>
      </c>
      <c r="T10" s="2" t="s">
        <v>83</v>
      </c>
      <c r="U10" s="2" t="s">
        <v>84</v>
      </c>
      <c r="V10" s="2" t="s">
        <v>85</v>
      </c>
      <c r="W10" s="2" t="s">
        <v>94</v>
      </c>
      <c r="X10" s="2" t="s">
        <v>95</v>
      </c>
      <c r="AE10" s="3">
        <v>0</v>
      </c>
      <c r="AF10" s="3">
        <v>0</v>
      </c>
      <c r="AG10" s="3">
        <v>268800</v>
      </c>
      <c r="AH10" s="3">
        <v>228480</v>
      </c>
      <c r="AI10" s="3">
        <v>268800</v>
      </c>
      <c r="AJ10" s="3">
        <v>228480</v>
      </c>
      <c r="AK10" s="3">
        <v>0</v>
      </c>
      <c r="AL10" s="3">
        <v>200000</v>
      </c>
      <c r="AM10" s="3">
        <v>336000</v>
      </c>
      <c r="AN10" s="3">
        <v>0</v>
      </c>
      <c r="AO10" s="3">
        <v>336000</v>
      </c>
      <c r="AP10" s="3">
        <v>240000</v>
      </c>
    </row>
    <row r="11" spans="1:54" s="1" customFormat="1" x14ac:dyDescent="0.25">
      <c r="A11" s="2" t="s">
        <v>72</v>
      </c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98</v>
      </c>
      <c r="K11" s="2" t="s">
        <v>99</v>
      </c>
      <c r="L11" s="2" t="s">
        <v>100</v>
      </c>
      <c r="O11" s="2" t="s">
        <v>81</v>
      </c>
      <c r="R11" s="2" t="s">
        <v>81</v>
      </c>
      <c r="S11" s="2" t="s">
        <v>82</v>
      </c>
      <c r="T11" s="2" t="s">
        <v>83</v>
      </c>
      <c r="U11" s="2" t="s">
        <v>84</v>
      </c>
      <c r="V11" s="2" t="s">
        <v>85</v>
      </c>
      <c r="W11" s="2" t="s">
        <v>96</v>
      </c>
      <c r="X11" s="2" t="s">
        <v>97</v>
      </c>
      <c r="AE11" s="3">
        <v>0</v>
      </c>
      <c r="AF11" s="3">
        <v>0</v>
      </c>
      <c r="AG11" s="3">
        <v>4300800</v>
      </c>
      <c r="AH11" s="3">
        <v>3655680</v>
      </c>
      <c r="AI11" s="3">
        <v>4300800</v>
      </c>
      <c r="AJ11" s="3">
        <v>3655680</v>
      </c>
      <c r="AK11" s="3">
        <v>0</v>
      </c>
      <c r="AL11" s="3">
        <v>3200000</v>
      </c>
      <c r="AM11" s="3">
        <v>5376000</v>
      </c>
      <c r="AN11" s="3">
        <v>0</v>
      </c>
      <c r="AO11" s="3">
        <v>5376000</v>
      </c>
      <c r="AP11" s="3">
        <v>3840000</v>
      </c>
    </row>
    <row r="12" spans="1:54" s="1" customFormat="1" x14ac:dyDescent="0.25">
      <c r="A12" s="2" t="s">
        <v>72</v>
      </c>
      <c r="B12" s="2" t="s">
        <v>73</v>
      </c>
      <c r="C12" s="2" t="s">
        <v>74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101</v>
      </c>
      <c r="K12" s="2" t="s">
        <v>102</v>
      </c>
      <c r="L12" s="2" t="s">
        <v>103</v>
      </c>
      <c r="O12" s="2" t="s">
        <v>81</v>
      </c>
      <c r="R12" s="2" t="s">
        <v>81</v>
      </c>
      <c r="S12" s="2" t="s">
        <v>82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87</v>
      </c>
      <c r="AE12" s="3">
        <v>0</v>
      </c>
      <c r="AF12" s="3">
        <v>0</v>
      </c>
      <c r="AG12" s="3">
        <v>537600</v>
      </c>
      <c r="AH12" s="3">
        <v>456960</v>
      </c>
      <c r="AI12" s="3">
        <v>537600</v>
      </c>
      <c r="AJ12" s="3">
        <v>456960</v>
      </c>
      <c r="AK12" s="3">
        <v>0</v>
      </c>
      <c r="AL12" s="3">
        <v>400000</v>
      </c>
      <c r="AM12" s="3">
        <v>672000</v>
      </c>
      <c r="AN12" s="3">
        <v>0</v>
      </c>
      <c r="AO12" s="3">
        <v>672000</v>
      </c>
      <c r="AP12" s="3">
        <v>480000</v>
      </c>
    </row>
    <row r="13" spans="1:54" s="1" customFormat="1" x14ac:dyDescent="0.25">
      <c r="A13" s="2" t="s">
        <v>72</v>
      </c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101</v>
      </c>
      <c r="K13" s="2" t="s">
        <v>102</v>
      </c>
      <c r="L13" s="2" t="s">
        <v>103</v>
      </c>
      <c r="O13" s="2" t="s">
        <v>81</v>
      </c>
      <c r="R13" s="2" t="s">
        <v>81</v>
      </c>
      <c r="S13" s="2" t="s">
        <v>82</v>
      </c>
      <c r="T13" s="2" t="s">
        <v>83</v>
      </c>
      <c r="U13" s="2" t="s">
        <v>84</v>
      </c>
      <c r="V13" s="2" t="s">
        <v>85</v>
      </c>
      <c r="W13" s="2" t="s">
        <v>94</v>
      </c>
      <c r="X13" s="2" t="s">
        <v>95</v>
      </c>
      <c r="AE13" s="3">
        <v>0</v>
      </c>
      <c r="AF13" s="3">
        <v>0</v>
      </c>
      <c r="AG13" s="3">
        <v>537600</v>
      </c>
      <c r="AH13" s="3">
        <v>456960</v>
      </c>
      <c r="AI13" s="3">
        <v>537600</v>
      </c>
      <c r="AJ13" s="3">
        <v>456960</v>
      </c>
      <c r="AK13" s="3">
        <v>0</v>
      </c>
      <c r="AL13" s="3">
        <v>400000</v>
      </c>
      <c r="AM13" s="3">
        <v>672000</v>
      </c>
      <c r="AN13" s="3">
        <v>0</v>
      </c>
      <c r="AO13" s="3">
        <v>672000</v>
      </c>
      <c r="AP13" s="3">
        <v>480000</v>
      </c>
    </row>
    <row r="14" spans="1:54" s="1" customFormat="1" x14ac:dyDescent="0.25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77</v>
      </c>
      <c r="G14" s="2" t="s">
        <v>78</v>
      </c>
      <c r="H14" s="2" t="s">
        <v>79</v>
      </c>
      <c r="I14" s="2" t="s">
        <v>80</v>
      </c>
      <c r="J14" s="2" t="s">
        <v>101</v>
      </c>
      <c r="K14" s="2" t="s">
        <v>102</v>
      </c>
      <c r="L14" s="2" t="s">
        <v>103</v>
      </c>
      <c r="O14" s="2" t="s">
        <v>81</v>
      </c>
      <c r="R14" s="2" t="s">
        <v>81</v>
      </c>
      <c r="S14" s="2" t="s">
        <v>82</v>
      </c>
      <c r="T14" s="2" t="s">
        <v>83</v>
      </c>
      <c r="U14" s="2" t="s">
        <v>84</v>
      </c>
      <c r="V14" s="2" t="s">
        <v>85</v>
      </c>
      <c r="W14" s="2" t="s">
        <v>96</v>
      </c>
      <c r="X14" s="2" t="s">
        <v>97</v>
      </c>
      <c r="AE14" s="3">
        <v>0</v>
      </c>
      <c r="AF14" s="3">
        <v>0</v>
      </c>
      <c r="AG14" s="3">
        <v>8601600</v>
      </c>
      <c r="AH14" s="3">
        <v>7311360</v>
      </c>
      <c r="AI14" s="3">
        <v>8601600</v>
      </c>
      <c r="AJ14" s="3">
        <v>7311360</v>
      </c>
      <c r="AK14" s="3">
        <v>0</v>
      </c>
      <c r="AL14" s="3">
        <v>6400000</v>
      </c>
      <c r="AM14" s="3">
        <v>10752000</v>
      </c>
      <c r="AN14" s="3">
        <v>0</v>
      </c>
      <c r="AO14" s="3">
        <v>10752000</v>
      </c>
      <c r="AP14" s="3">
        <v>7680000</v>
      </c>
    </row>
    <row r="15" spans="1:54" s="1" customFormat="1" x14ac:dyDescent="0.25">
      <c r="A15" s="2" t="s">
        <v>72</v>
      </c>
      <c r="B15" s="2" t="s">
        <v>73</v>
      </c>
      <c r="C15" s="2" t="s">
        <v>74</v>
      </c>
      <c r="D15" s="2" t="s">
        <v>75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104</v>
      </c>
      <c r="K15" s="2" t="s">
        <v>105</v>
      </c>
      <c r="L15" s="2" t="s">
        <v>106</v>
      </c>
      <c r="O15" s="2" t="s">
        <v>81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86</v>
      </c>
      <c r="X15" s="2" t="s">
        <v>87</v>
      </c>
      <c r="AE15" s="3">
        <v>0</v>
      </c>
      <c r="AF15" s="3">
        <v>0</v>
      </c>
      <c r="AG15" s="3">
        <v>268800</v>
      </c>
      <c r="AH15" s="3">
        <v>228480</v>
      </c>
      <c r="AI15" s="3">
        <v>268800</v>
      </c>
      <c r="AJ15" s="3">
        <v>228480</v>
      </c>
      <c r="AK15" s="3">
        <v>0</v>
      </c>
      <c r="AL15" s="3">
        <v>200000</v>
      </c>
      <c r="AM15" s="3">
        <v>336000</v>
      </c>
      <c r="AN15" s="3">
        <v>0</v>
      </c>
      <c r="AO15" s="3">
        <v>336000</v>
      </c>
      <c r="AP15" s="3">
        <v>240000</v>
      </c>
    </row>
    <row r="16" spans="1:54" s="1" customFormat="1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104</v>
      </c>
      <c r="K16" s="2" t="s">
        <v>105</v>
      </c>
      <c r="L16" s="2" t="s">
        <v>106</v>
      </c>
      <c r="O16" s="2" t="s">
        <v>81</v>
      </c>
      <c r="R16" s="2" t="s">
        <v>81</v>
      </c>
      <c r="S16" s="2" t="s">
        <v>82</v>
      </c>
      <c r="T16" s="2" t="s">
        <v>83</v>
      </c>
      <c r="U16" s="2" t="s">
        <v>84</v>
      </c>
      <c r="V16" s="2" t="s">
        <v>85</v>
      </c>
      <c r="W16" s="2" t="s">
        <v>94</v>
      </c>
      <c r="X16" s="2" t="s">
        <v>95</v>
      </c>
      <c r="AE16" s="3">
        <v>0</v>
      </c>
      <c r="AF16" s="3">
        <v>0</v>
      </c>
      <c r="AG16" s="3">
        <v>268800</v>
      </c>
      <c r="AH16" s="3">
        <v>228480</v>
      </c>
      <c r="AI16" s="3">
        <v>268800</v>
      </c>
      <c r="AJ16" s="3">
        <v>228480</v>
      </c>
      <c r="AK16" s="3">
        <v>0</v>
      </c>
      <c r="AL16" s="3">
        <v>200000</v>
      </c>
      <c r="AM16" s="3">
        <v>336000</v>
      </c>
      <c r="AN16" s="3">
        <v>0</v>
      </c>
      <c r="AO16" s="3">
        <v>336000</v>
      </c>
      <c r="AP16" s="3">
        <v>240000</v>
      </c>
    </row>
    <row r="17" spans="1:42" s="1" customFormat="1" x14ac:dyDescent="0.25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77</v>
      </c>
      <c r="G17" s="2" t="s">
        <v>78</v>
      </c>
      <c r="H17" s="2" t="s">
        <v>79</v>
      </c>
      <c r="I17" s="2" t="s">
        <v>80</v>
      </c>
      <c r="J17" s="2" t="s">
        <v>104</v>
      </c>
      <c r="K17" s="2" t="s">
        <v>105</v>
      </c>
      <c r="L17" s="2" t="s">
        <v>106</v>
      </c>
      <c r="O17" s="2" t="s">
        <v>81</v>
      </c>
      <c r="R17" s="2" t="s">
        <v>81</v>
      </c>
      <c r="S17" s="2" t="s">
        <v>82</v>
      </c>
      <c r="T17" s="2" t="s">
        <v>83</v>
      </c>
      <c r="U17" s="2" t="s">
        <v>84</v>
      </c>
      <c r="V17" s="2" t="s">
        <v>85</v>
      </c>
      <c r="W17" s="2" t="s">
        <v>96</v>
      </c>
      <c r="X17" s="2" t="s">
        <v>97</v>
      </c>
      <c r="AE17" s="3">
        <v>0</v>
      </c>
      <c r="AF17" s="3">
        <v>0</v>
      </c>
      <c r="AG17" s="3">
        <v>4300800</v>
      </c>
      <c r="AH17" s="3">
        <v>3655680</v>
      </c>
      <c r="AI17" s="3">
        <v>4300800</v>
      </c>
      <c r="AJ17" s="3">
        <v>3655680</v>
      </c>
      <c r="AK17" s="3">
        <v>0</v>
      </c>
      <c r="AL17" s="3">
        <v>3200000</v>
      </c>
      <c r="AM17" s="3">
        <v>5376000</v>
      </c>
      <c r="AN17" s="3">
        <v>0</v>
      </c>
      <c r="AO17" s="3">
        <v>5376000</v>
      </c>
      <c r="AP17" s="3">
        <v>3840000</v>
      </c>
    </row>
    <row r="18" spans="1:42" s="1" customFormat="1" x14ac:dyDescent="0.25">
      <c r="A18" s="2" t="s">
        <v>72</v>
      </c>
      <c r="B18" s="2" t="s">
        <v>73</v>
      </c>
      <c r="C18" s="2" t="s">
        <v>74</v>
      </c>
      <c r="D18" s="2" t="s">
        <v>75</v>
      </c>
      <c r="E18" s="2" t="s">
        <v>76</v>
      </c>
      <c r="F18" s="2" t="s">
        <v>77</v>
      </c>
      <c r="G18" s="2" t="s">
        <v>78</v>
      </c>
      <c r="H18" s="2" t="s">
        <v>79</v>
      </c>
      <c r="I18" s="2" t="s">
        <v>80</v>
      </c>
      <c r="J18" s="2" t="s">
        <v>107</v>
      </c>
      <c r="K18" s="2" t="s">
        <v>108</v>
      </c>
      <c r="L18" s="2" t="s">
        <v>109</v>
      </c>
      <c r="O18" s="2" t="s">
        <v>81</v>
      </c>
      <c r="R18" s="2" t="s">
        <v>81</v>
      </c>
      <c r="S18" s="2" t="s">
        <v>82</v>
      </c>
      <c r="T18" s="2" t="s">
        <v>83</v>
      </c>
      <c r="U18" s="2" t="s">
        <v>84</v>
      </c>
      <c r="V18" s="2" t="s">
        <v>85</v>
      </c>
      <c r="W18" s="2" t="s">
        <v>86</v>
      </c>
      <c r="X18" s="2" t="s">
        <v>87</v>
      </c>
      <c r="AE18" s="3">
        <v>0</v>
      </c>
      <c r="AF18" s="3">
        <v>0</v>
      </c>
      <c r="AG18" s="3">
        <v>268800</v>
      </c>
      <c r="AH18" s="3">
        <v>228480</v>
      </c>
      <c r="AI18" s="3">
        <v>268800</v>
      </c>
      <c r="AJ18" s="3">
        <v>228480</v>
      </c>
      <c r="AK18" s="3">
        <v>0</v>
      </c>
      <c r="AL18" s="3">
        <v>200000</v>
      </c>
      <c r="AM18" s="3">
        <v>336000</v>
      </c>
      <c r="AN18" s="3">
        <v>0</v>
      </c>
      <c r="AO18" s="3">
        <v>336000</v>
      </c>
      <c r="AP18" s="3">
        <v>240000</v>
      </c>
    </row>
    <row r="19" spans="1:42" s="1" customFormat="1" x14ac:dyDescent="0.25">
      <c r="A19" s="2" t="s">
        <v>72</v>
      </c>
      <c r="B19" s="2" t="s">
        <v>73</v>
      </c>
      <c r="C19" s="2" t="s">
        <v>74</v>
      </c>
      <c r="D19" s="2" t="s">
        <v>75</v>
      </c>
      <c r="E19" s="2" t="s">
        <v>76</v>
      </c>
      <c r="F19" s="2" t="s">
        <v>77</v>
      </c>
      <c r="G19" s="2" t="s">
        <v>78</v>
      </c>
      <c r="H19" s="2" t="s">
        <v>79</v>
      </c>
      <c r="I19" s="2" t="s">
        <v>80</v>
      </c>
      <c r="J19" s="2" t="s">
        <v>107</v>
      </c>
      <c r="K19" s="2" t="s">
        <v>108</v>
      </c>
      <c r="L19" s="2" t="s">
        <v>109</v>
      </c>
      <c r="O19" s="2" t="s">
        <v>81</v>
      </c>
      <c r="R19" s="2" t="s">
        <v>81</v>
      </c>
      <c r="S19" s="2" t="s">
        <v>82</v>
      </c>
      <c r="T19" s="2" t="s">
        <v>83</v>
      </c>
      <c r="U19" s="2" t="s">
        <v>84</v>
      </c>
      <c r="V19" s="2" t="s">
        <v>85</v>
      </c>
      <c r="W19" s="2" t="s">
        <v>94</v>
      </c>
      <c r="X19" s="2" t="s">
        <v>95</v>
      </c>
      <c r="AE19" s="3">
        <v>0</v>
      </c>
      <c r="AF19" s="3">
        <v>0</v>
      </c>
      <c r="AG19" s="3">
        <v>268800</v>
      </c>
      <c r="AH19" s="3">
        <v>228480</v>
      </c>
      <c r="AI19" s="3">
        <v>268800</v>
      </c>
      <c r="AJ19" s="3">
        <v>228480</v>
      </c>
      <c r="AK19" s="3">
        <v>0</v>
      </c>
      <c r="AL19" s="3">
        <v>200000</v>
      </c>
      <c r="AM19" s="3">
        <v>336000</v>
      </c>
      <c r="AN19" s="3">
        <v>0</v>
      </c>
      <c r="AO19" s="3">
        <v>336000</v>
      </c>
      <c r="AP19" s="3">
        <v>240000</v>
      </c>
    </row>
    <row r="20" spans="1:42" s="1" customFormat="1" x14ac:dyDescent="0.25">
      <c r="A20" s="2" t="s">
        <v>72</v>
      </c>
      <c r="B20" s="2" t="s">
        <v>73</v>
      </c>
      <c r="C20" s="2" t="s">
        <v>74</v>
      </c>
      <c r="D20" s="2" t="s">
        <v>75</v>
      </c>
      <c r="E20" s="2" t="s">
        <v>76</v>
      </c>
      <c r="F20" s="2" t="s">
        <v>77</v>
      </c>
      <c r="G20" s="2" t="s">
        <v>78</v>
      </c>
      <c r="H20" s="2" t="s">
        <v>79</v>
      </c>
      <c r="I20" s="2" t="s">
        <v>80</v>
      </c>
      <c r="J20" s="2" t="s">
        <v>107</v>
      </c>
      <c r="K20" s="2" t="s">
        <v>108</v>
      </c>
      <c r="L20" s="2" t="s">
        <v>109</v>
      </c>
      <c r="O20" s="2" t="s">
        <v>81</v>
      </c>
      <c r="R20" s="2" t="s">
        <v>81</v>
      </c>
      <c r="S20" s="2" t="s">
        <v>82</v>
      </c>
      <c r="T20" s="2" t="s">
        <v>83</v>
      </c>
      <c r="U20" s="2" t="s">
        <v>84</v>
      </c>
      <c r="V20" s="2" t="s">
        <v>85</v>
      </c>
      <c r="W20" s="2" t="s">
        <v>96</v>
      </c>
      <c r="X20" s="2" t="s">
        <v>97</v>
      </c>
      <c r="AE20" s="3">
        <v>0</v>
      </c>
      <c r="AF20" s="3">
        <v>0</v>
      </c>
      <c r="AG20" s="3">
        <v>4300800</v>
      </c>
      <c r="AH20" s="3">
        <v>3655680</v>
      </c>
      <c r="AI20" s="3">
        <v>4300800</v>
      </c>
      <c r="AJ20" s="3">
        <v>3655680</v>
      </c>
      <c r="AK20" s="3">
        <v>0</v>
      </c>
      <c r="AL20" s="3">
        <v>3200000</v>
      </c>
      <c r="AM20" s="3">
        <v>5376000</v>
      </c>
      <c r="AN20" s="3">
        <v>0</v>
      </c>
      <c r="AO20" s="3">
        <v>5376000</v>
      </c>
      <c r="AP20" s="3">
        <v>3840000</v>
      </c>
    </row>
    <row r="21" spans="1:42" s="1" customFormat="1" x14ac:dyDescent="0.25">
      <c r="A21" s="2" t="s">
        <v>72</v>
      </c>
      <c r="B21" s="2" t="s">
        <v>73</v>
      </c>
      <c r="C21" s="2" t="s">
        <v>74</v>
      </c>
      <c r="D21" s="2" t="s">
        <v>75</v>
      </c>
      <c r="E21" s="2" t="s">
        <v>76</v>
      </c>
      <c r="F21" s="2" t="s">
        <v>77</v>
      </c>
      <c r="G21" s="2" t="s">
        <v>110</v>
      </c>
      <c r="H21" s="2" t="s">
        <v>111</v>
      </c>
      <c r="I21" s="2" t="s">
        <v>112</v>
      </c>
      <c r="L21" s="2" t="s">
        <v>81</v>
      </c>
      <c r="O21" s="2" t="s">
        <v>81</v>
      </c>
      <c r="R21" s="2" t="s">
        <v>81</v>
      </c>
      <c r="S21" s="2" t="s">
        <v>82</v>
      </c>
      <c r="T21" s="2" t="s">
        <v>83</v>
      </c>
      <c r="U21" s="2" t="s">
        <v>84</v>
      </c>
      <c r="V21" s="2" t="s">
        <v>85</v>
      </c>
      <c r="W21" s="2" t="s">
        <v>113</v>
      </c>
      <c r="X21" s="2" t="s">
        <v>114</v>
      </c>
      <c r="AE21" s="3">
        <v>360000</v>
      </c>
      <c r="AF21" s="3">
        <v>400000</v>
      </c>
      <c r="AG21" s="3">
        <v>480000</v>
      </c>
      <c r="AH21" s="3">
        <v>408000</v>
      </c>
      <c r="AI21" s="3">
        <v>120000</v>
      </c>
      <c r="AJ21" s="3">
        <v>8000</v>
      </c>
      <c r="AK21" s="3">
        <v>0</v>
      </c>
      <c r="AL21" s="3">
        <v>400000</v>
      </c>
      <c r="AM21" s="3">
        <v>600000</v>
      </c>
      <c r="AN21" s="3">
        <v>0</v>
      </c>
      <c r="AO21" s="3">
        <v>600000</v>
      </c>
      <c r="AP21" s="3">
        <v>480000</v>
      </c>
    </row>
    <row r="22" spans="1:42" s="1" customFormat="1" x14ac:dyDescent="0.25">
      <c r="A22" s="2" t="s">
        <v>72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110</v>
      </c>
      <c r="H22" s="2" t="s">
        <v>111</v>
      </c>
      <c r="I22" s="2" t="s">
        <v>112</v>
      </c>
      <c r="L22" s="2" t="s">
        <v>81</v>
      </c>
      <c r="O22" s="2" t="s">
        <v>81</v>
      </c>
      <c r="R22" s="2" t="s">
        <v>81</v>
      </c>
      <c r="S22" s="2" t="s">
        <v>82</v>
      </c>
      <c r="T22" s="2" t="s">
        <v>83</v>
      </c>
      <c r="U22" s="2" t="s">
        <v>84</v>
      </c>
      <c r="V22" s="2" t="s">
        <v>85</v>
      </c>
      <c r="W22" s="2" t="s">
        <v>115</v>
      </c>
      <c r="X22" s="2" t="s">
        <v>116</v>
      </c>
      <c r="AE22" s="3">
        <v>360000</v>
      </c>
      <c r="AF22" s="3">
        <v>400000</v>
      </c>
      <c r="AG22" s="3">
        <v>480000</v>
      </c>
      <c r="AH22" s="3">
        <v>408000</v>
      </c>
      <c r="AI22" s="3">
        <v>120000</v>
      </c>
      <c r="AJ22" s="3">
        <v>8000</v>
      </c>
      <c r="AK22" s="3">
        <v>0</v>
      </c>
      <c r="AL22" s="3">
        <v>400000</v>
      </c>
      <c r="AM22" s="3">
        <v>600000</v>
      </c>
      <c r="AN22" s="3">
        <v>0</v>
      </c>
      <c r="AO22" s="3">
        <v>600000</v>
      </c>
      <c r="AP22" s="3">
        <v>480000</v>
      </c>
    </row>
    <row r="23" spans="1:42" s="1" customFormat="1" x14ac:dyDescent="0.25">
      <c r="A23" s="2" t="s">
        <v>72</v>
      </c>
      <c r="B23" s="2" t="s">
        <v>73</v>
      </c>
      <c r="C23" s="2" t="s">
        <v>74</v>
      </c>
      <c r="D23" s="2" t="s">
        <v>75</v>
      </c>
      <c r="E23" s="2" t="s">
        <v>76</v>
      </c>
      <c r="F23" s="2" t="s">
        <v>77</v>
      </c>
      <c r="G23" s="2" t="s">
        <v>110</v>
      </c>
      <c r="H23" s="2" t="s">
        <v>111</v>
      </c>
      <c r="I23" s="2" t="s">
        <v>112</v>
      </c>
      <c r="L23" s="2" t="s">
        <v>81</v>
      </c>
      <c r="O23" s="2" t="s">
        <v>81</v>
      </c>
      <c r="R23" s="2" t="s">
        <v>81</v>
      </c>
      <c r="S23" s="2" t="s">
        <v>82</v>
      </c>
      <c r="T23" s="2" t="s">
        <v>83</v>
      </c>
      <c r="U23" s="2" t="s">
        <v>84</v>
      </c>
      <c r="V23" s="2" t="s">
        <v>85</v>
      </c>
      <c r="W23" s="2" t="s">
        <v>96</v>
      </c>
      <c r="X23" s="2" t="s">
        <v>97</v>
      </c>
      <c r="AE23" s="3">
        <v>5760000</v>
      </c>
      <c r="AF23" s="3">
        <v>6400000</v>
      </c>
      <c r="AG23" s="3">
        <v>7680000</v>
      </c>
      <c r="AH23" s="3">
        <v>6528000</v>
      </c>
      <c r="AI23" s="3">
        <v>1920000</v>
      </c>
      <c r="AJ23" s="3">
        <v>128000</v>
      </c>
      <c r="AK23" s="3">
        <v>0</v>
      </c>
      <c r="AL23" s="3">
        <v>6428000</v>
      </c>
      <c r="AM23" s="3">
        <v>9600000</v>
      </c>
      <c r="AN23" s="3">
        <v>0</v>
      </c>
      <c r="AO23" s="3">
        <v>9600000</v>
      </c>
      <c r="AP23" s="3">
        <v>7680000</v>
      </c>
    </row>
    <row r="24" spans="1:42" s="1" customFormat="1" x14ac:dyDescent="0.25">
      <c r="A24" s="2" t="s">
        <v>72</v>
      </c>
      <c r="B24" s="2" t="s">
        <v>73</v>
      </c>
      <c r="C24" s="2" t="s">
        <v>74</v>
      </c>
      <c r="D24" s="2" t="s">
        <v>75</v>
      </c>
      <c r="E24" s="2" t="s">
        <v>76</v>
      </c>
      <c r="F24" s="2" t="s">
        <v>77</v>
      </c>
      <c r="G24" s="2" t="s">
        <v>110</v>
      </c>
      <c r="H24" s="2" t="s">
        <v>111</v>
      </c>
      <c r="I24" s="2" t="s">
        <v>112</v>
      </c>
      <c r="J24" s="2" t="s">
        <v>117</v>
      </c>
      <c r="K24" s="2" t="s">
        <v>105</v>
      </c>
      <c r="L24" s="2" t="s">
        <v>118</v>
      </c>
      <c r="O24" s="2" t="s">
        <v>81</v>
      </c>
      <c r="R24" s="2" t="s">
        <v>81</v>
      </c>
      <c r="S24" s="2" t="s">
        <v>82</v>
      </c>
      <c r="T24" s="2" t="s">
        <v>83</v>
      </c>
      <c r="U24" s="2" t="s">
        <v>84</v>
      </c>
      <c r="V24" s="2" t="s">
        <v>85</v>
      </c>
      <c r="W24" s="2" t="s">
        <v>113</v>
      </c>
      <c r="X24" s="2" t="s">
        <v>114</v>
      </c>
      <c r="AE24" s="3">
        <v>0</v>
      </c>
      <c r="AF24" s="3">
        <v>0</v>
      </c>
      <c r="AG24" s="3">
        <v>422400</v>
      </c>
      <c r="AH24" s="3">
        <v>359040</v>
      </c>
      <c r="AI24" s="3">
        <v>422400</v>
      </c>
      <c r="AJ24" s="3">
        <v>359040</v>
      </c>
      <c r="AK24" s="3">
        <v>0</v>
      </c>
      <c r="AL24" s="3">
        <v>200000</v>
      </c>
      <c r="AM24" s="3">
        <v>528000</v>
      </c>
      <c r="AN24" s="3">
        <v>0</v>
      </c>
      <c r="AO24" s="3">
        <v>528000</v>
      </c>
      <c r="AP24" s="3">
        <v>240000</v>
      </c>
    </row>
    <row r="25" spans="1:42" s="1" customFormat="1" x14ac:dyDescent="0.25">
      <c r="A25" s="2" t="s">
        <v>72</v>
      </c>
      <c r="B25" s="2" t="s">
        <v>73</v>
      </c>
      <c r="C25" s="2" t="s">
        <v>74</v>
      </c>
      <c r="D25" s="2" t="s">
        <v>75</v>
      </c>
      <c r="E25" s="2" t="s">
        <v>76</v>
      </c>
      <c r="F25" s="2" t="s">
        <v>77</v>
      </c>
      <c r="G25" s="2" t="s">
        <v>110</v>
      </c>
      <c r="H25" s="2" t="s">
        <v>111</v>
      </c>
      <c r="I25" s="2" t="s">
        <v>112</v>
      </c>
      <c r="J25" s="2" t="s">
        <v>117</v>
      </c>
      <c r="K25" s="2" t="s">
        <v>105</v>
      </c>
      <c r="L25" s="2" t="s">
        <v>118</v>
      </c>
      <c r="O25" s="2" t="s">
        <v>81</v>
      </c>
      <c r="R25" s="2" t="s">
        <v>81</v>
      </c>
      <c r="S25" s="2" t="s">
        <v>82</v>
      </c>
      <c r="T25" s="2" t="s">
        <v>83</v>
      </c>
      <c r="U25" s="2" t="s">
        <v>84</v>
      </c>
      <c r="V25" s="2" t="s">
        <v>85</v>
      </c>
      <c r="W25" s="2" t="s">
        <v>115</v>
      </c>
      <c r="X25" s="2" t="s">
        <v>116</v>
      </c>
      <c r="AE25" s="3">
        <v>0</v>
      </c>
      <c r="AF25" s="3">
        <v>0</v>
      </c>
      <c r="AG25" s="3">
        <v>422400</v>
      </c>
      <c r="AH25" s="3">
        <v>359040</v>
      </c>
      <c r="AI25" s="3">
        <v>422400</v>
      </c>
      <c r="AJ25" s="3">
        <v>359040</v>
      </c>
      <c r="AK25" s="3">
        <v>0</v>
      </c>
      <c r="AL25" s="3">
        <v>200000</v>
      </c>
      <c r="AM25" s="3">
        <v>528000</v>
      </c>
      <c r="AN25" s="3">
        <v>0</v>
      </c>
      <c r="AO25" s="3">
        <v>528000</v>
      </c>
      <c r="AP25" s="3">
        <v>240000</v>
      </c>
    </row>
    <row r="26" spans="1:42" s="1" customFormat="1" x14ac:dyDescent="0.25">
      <c r="A26" s="2" t="s">
        <v>72</v>
      </c>
      <c r="B26" s="2" t="s">
        <v>73</v>
      </c>
      <c r="C26" s="2" t="s">
        <v>74</v>
      </c>
      <c r="D26" s="2" t="s">
        <v>75</v>
      </c>
      <c r="E26" s="2" t="s">
        <v>76</v>
      </c>
      <c r="F26" s="2" t="s">
        <v>77</v>
      </c>
      <c r="G26" s="2" t="s">
        <v>110</v>
      </c>
      <c r="H26" s="2" t="s">
        <v>111</v>
      </c>
      <c r="I26" s="2" t="s">
        <v>112</v>
      </c>
      <c r="J26" s="2" t="s">
        <v>117</v>
      </c>
      <c r="K26" s="2" t="s">
        <v>105</v>
      </c>
      <c r="L26" s="2" t="s">
        <v>118</v>
      </c>
      <c r="O26" s="2" t="s">
        <v>81</v>
      </c>
      <c r="R26" s="2" t="s">
        <v>81</v>
      </c>
      <c r="S26" s="2" t="s">
        <v>82</v>
      </c>
      <c r="T26" s="2" t="s">
        <v>83</v>
      </c>
      <c r="U26" s="2" t="s">
        <v>84</v>
      </c>
      <c r="V26" s="2" t="s">
        <v>85</v>
      </c>
      <c r="W26" s="2" t="s">
        <v>96</v>
      </c>
      <c r="X26" s="2" t="s">
        <v>97</v>
      </c>
      <c r="AE26" s="3">
        <v>0</v>
      </c>
      <c r="AF26" s="3">
        <v>0</v>
      </c>
      <c r="AG26" s="3">
        <v>6758400</v>
      </c>
      <c r="AH26" s="3">
        <v>5744640</v>
      </c>
      <c r="AI26" s="3">
        <v>6758400</v>
      </c>
      <c r="AJ26" s="3">
        <v>5744640</v>
      </c>
      <c r="AK26" s="3">
        <v>0</v>
      </c>
      <c r="AL26" s="3">
        <v>3200000</v>
      </c>
      <c r="AM26" s="3">
        <v>8448000</v>
      </c>
      <c r="AN26" s="3">
        <v>0</v>
      </c>
      <c r="AO26" s="3">
        <v>8448000</v>
      </c>
      <c r="AP26" s="3">
        <v>3840000</v>
      </c>
    </row>
    <row r="27" spans="1:42" s="1" customFormat="1" x14ac:dyDescent="0.25">
      <c r="A27" s="2" t="s">
        <v>72</v>
      </c>
      <c r="B27" s="2" t="s">
        <v>73</v>
      </c>
      <c r="C27" s="2" t="s">
        <v>74</v>
      </c>
      <c r="D27" s="2" t="s">
        <v>75</v>
      </c>
      <c r="E27" s="2" t="s">
        <v>76</v>
      </c>
      <c r="F27" s="2" t="s">
        <v>77</v>
      </c>
      <c r="G27" s="2" t="s">
        <v>110</v>
      </c>
      <c r="H27" s="2" t="s">
        <v>111</v>
      </c>
      <c r="I27" s="2" t="s">
        <v>112</v>
      </c>
      <c r="J27" s="2" t="s">
        <v>119</v>
      </c>
      <c r="K27" s="2" t="s">
        <v>108</v>
      </c>
      <c r="L27" s="2" t="s">
        <v>120</v>
      </c>
      <c r="O27" s="2" t="s">
        <v>81</v>
      </c>
      <c r="R27" s="2" t="s">
        <v>81</v>
      </c>
      <c r="S27" s="2" t="s">
        <v>82</v>
      </c>
      <c r="T27" s="2" t="s">
        <v>83</v>
      </c>
      <c r="U27" s="2" t="s">
        <v>84</v>
      </c>
      <c r="V27" s="2" t="s">
        <v>85</v>
      </c>
      <c r="W27" s="2" t="s">
        <v>113</v>
      </c>
      <c r="X27" s="2" t="s">
        <v>114</v>
      </c>
      <c r="AE27" s="3">
        <v>0</v>
      </c>
      <c r="AF27" s="3">
        <v>0</v>
      </c>
      <c r="AG27" s="3">
        <v>422400</v>
      </c>
      <c r="AH27" s="3">
        <v>359040</v>
      </c>
      <c r="AI27" s="3">
        <v>422400</v>
      </c>
      <c r="AJ27" s="3">
        <v>359040</v>
      </c>
      <c r="AK27" s="3">
        <v>0</v>
      </c>
      <c r="AL27" s="3">
        <v>247000</v>
      </c>
      <c r="AM27" s="3">
        <v>528000</v>
      </c>
      <c r="AN27" s="3">
        <v>0</v>
      </c>
      <c r="AO27" s="3">
        <v>528000</v>
      </c>
      <c r="AP27" s="3">
        <v>240000</v>
      </c>
    </row>
    <row r="28" spans="1:42" s="1" customFormat="1" x14ac:dyDescent="0.25">
      <c r="A28" s="2" t="s">
        <v>72</v>
      </c>
      <c r="B28" s="2" t="s">
        <v>73</v>
      </c>
      <c r="C28" s="2" t="s">
        <v>74</v>
      </c>
      <c r="D28" s="2" t="s">
        <v>75</v>
      </c>
      <c r="E28" s="2" t="s">
        <v>76</v>
      </c>
      <c r="F28" s="2" t="s">
        <v>77</v>
      </c>
      <c r="G28" s="2" t="s">
        <v>110</v>
      </c>
      <c r="H28" s="2" t="s">
        <v>111</v>
      </c>
      <c r="I28" s="2" t="s">
        <v>112</v>
      </c>
      <c r="J28" s="2" t="s">
        <v>119</v>
      </c>
      <c r="K28" s="2" t="s">
        <v>108</v>
      </c>
      <c r="L28" s="2" t="s">
        <v>120</v>
      </c>
      <c r="O28" s="2" t="s">
        <v>81</v>
      </c>
      <c r="R28" s="2" t="s">
        <v>81</v>
      </c>
      <c r="S28" s="2" t="s">
        <v>82</v>
      </c>
      <c r="T28" s="2" t="s">
        <v>83</v>
      </c>
      <c r="U28" s="2" t="s">
        <v>84</v>
      </c>
      <c r="V28" s="2" t="s">
        <v>85</v>
      </c>
      <c r="W28" s="2" t="s">
        <v>115</v>
      </c>
      <c r="X28" s="2" t="s">
        <v>116</v>
      </c>
      <c r="AE28" s="3">
        <v>0</v>
      </c>
      <c r="AF28" s="3">
        <v>0</v>
      </c>
      <c r="AG28" s="3">
        <v>422400</v>
      </c>
      <c r="AH28" s="3">
        <v>359040</v>
      </c>
      <c r="AI28" s="3">
        <v>422400</v>
      </c>
      <c r="AJ28" s="3">
        <v>359040</v>
      </c>
      <c r="AK28" s="3">
        <v>0</v>
      </c>
      <c r="AL28" s="3">
        <v>234000</v>
      </c>
      <c r="AM28" s="3">
        <v>528000</v>
      </c>
      <c r="AN28" s="3">
        <v>0</v>
      </c>
      <c r="AO28" s="3">
        <v>528000</v>
      </c>
      <c r="AP28" s="3">
        <v>240000</v>
      </c>
    </row>
    <row r="29" spans="1:42" s="1" customFormat="1" x14ac:dyDescent="0.25">
      <c r="A29" s="2" t="s">
        <v>72</v>
      </c>
      <c r="B29" s="2" t="s">
        <v>73</v>
      </c>
      <c r="C29" s="2" t="s">
        <v>74</v>
      </c>
      <c r="D29" s="2" t="s">
        <v>75</v>
      </c>
      <c r="E29" s="2" t="s">
        <v>76</v>
      </c>
      <c r="F29" s="2" t="s">
        <v>77</v>
      </c>
      <c r="G29" s="2" t="s">
        <v>110</v>
      </c>
      <c r="H29" s="2" t="s">
        <v>111</v>
      </c>
      <c r="I29" s="2" t="s">
        <v>112</v>
      </c>
      <c r="J29" s="2" t="s">
        <v>119</v>
      </c>
      <c r="K29" s="2" t="s">
        <v>108</v>
      </c>
      <c r="L29" s="2" t="s">
        <v>120</v>
      </c>
      <c r="O29" s="2" t="s">
        <v>81</v>
      </c>
      <c r="R29" s="2" t="s">
        <v>81</v>
      </c>
      <c r="S29" s="2" t="s">
        <v>82</v>
      </c>
      <c r="T29" s="2" t="s">
        <v>83</v>
      </c>
      <c r="U29" s="2" t="s">
        <v>84</v>
      </c>
      <c r="V29" s="2" t="s">
        <v>85</v>
      </c>
      <c r="W29" s="2" t="s">
        <v>96</v>
      </c>
      <c r="X29" s="2" t="s">
        <v>97</v>
      </c>
      <c r="AE29" s="3">
        <v>0</v>
      </c>
      <c r="AF29" s="3">
        <v>0</v>
      </c>
      <c r="AG29" s="3">
        <v>6758400</v>
      </c>
      <c r="AH29" s="3">
        <v>5744640</v>
      </c>
      <c r="AI29" s="3">
        <v>6758400</v>
      </c>
      <c r="AJ29" s="3">
        <v>5744640</v>
      </c>
      <c r="AK29" s="3">
        <v>0</v>
      </c>
      <c r="AL29" s="3">
        <v>3200000</v>
      </c>
      <c r="AM29" s="3">
        <v>8448000</v>
      </c>
      <c r="AN29" s="3">
        <v>0</v>
      </c>
      <c r="AO29" s="3">
        <v>8448000</v>
      </c>
      <c r="AP29" s="3">
        <v>3840000</v>
      </c>
    </row>
    <row r="30" spans="1:42" s="1" customFormat="1" x14ac:dyDescent="0.25">
      <c r="A30" s="2" t="s">
        <v>72</v>
      </c>
      <c r="B30" s="2" t="s">
        <v>73</v>
      </c>
      <c r="C30" s="2" t="s">
        <v>74</v>
      </c>
      <c r="D30" s="2" t="s">
        <v>75</v>
      </c>
      <c r="E30" s="2" t="s">
        <v>76</v>
      </c>
      <c r="F30" s="2" t="s">
        <v>77</v>
      </c>
      <c r="G30" s="2" t="s">
        <v>110</v>
      </c>
      <c r="H30" s="2" t="s">
        <v>111</v>
      </c>
      <c r="I30" s="2" t="s">
        <v>112</v>
      </c>
      <c r="J30" s="2" t="s">
        <v>121</v>
      </c>
      <c r="K30" s="2" t="s">
        <v>99</v>
      </c>
      <c r="L30" s="2" t="s">
        <v>122</v>
      </c>
      <c r="O30" s="2" t="s">
        <v>81</v>
      </c>
      <c r="R30" s="2" t="s">
        <v>81</v>
      </c>
      <c r="S30" s="2" t="s">
        <v>82</v>
      </c>
      <c r="T30" s="2" t="s">
        <v>83</v>
      </c>
      <c r="U30" s="2" t="s">
        <v>84</v>
      </c>
      <c r="V30" s="2" t="s">
        <v>85</v>
      </c>
      <c r="W30" s="2" t="s">
        <v>113</v>
      </c>
      <c r="X30" s="2" t="s">
        <v>114</v>
      </c>
      <c r="AE30" s="3">
        <v>0</v>
      </c>
      <c r="AF30" s="3">
        <v>0</v>
      </c>
      <c r="AG30" s="3">
        <v>422400</v>
      </c>
      <c r="AH30" s="3">
        <v>359040</v>
      </c>
      <c r="AI30" s="3">
        <v>422400</v>
      </c>
      <c r="AJ30" s="3">
        <v>359040</v>
      </c>
      <c r="AK30" s="3">
        <v>0</v>
      </c>
      <c r="AL30" s="3">
        <v>200000</v>
      </c>
      <c r="AM30" s="3">
        <v>528000</v>
      </c>
      <c r="AN30" s="3">
        <v>0</v>
      </c>
      <c r="AO30" s="3">
        <v>528000</v>
      </c>
      <c r="AP30" s="3">
        <v>240000</v>
      </c>
    </row>
    <row r="31" spans="1:42" s="1" customFormat="1" x14ac:dyDescent="0.25">
      <c r="A31" s="2" t="s">
        <v>72</v>
      </c>
      <c r="B31" s="2" t="s">
        <v>73</v>
      </c>
      <c r="C31" s="2" t="s">
        <v>74</v>
      </c>
      <c r="D31" s="2" t="s">
        <v>75</v>
      </c>
      <c r="E31" s="2" t="s">
        <v>76</v>
      </c>
      <c r="F31" s="2" t="s">
        <v>77</v>
      </c>
      <c r="G31" s="2" t="s">
        <v>110</v>
      </c>
      <c r="H31" s="2" t="s">
        <v>111</v>
      </c>
      <c r="I31" s="2" t="s">
        <v>112</v>
      </c>
      <c r="J31" s="2" t="s">
        <v>121</v>
      </c>
      <c r="K31" s="2" t="s">
        <v>99</v>
      </c>
      <c r="L31" s="2" t="s">
        <v>122</v>
      </c>
      <c r="O31" s="2" t="s">
        <v>81</v>
      </c>
      <c r="R31" s="2" t="s">
        <v>81</v>
      </c>
      <c r="S31" s="2" t="s">
        <v>82</v>
      </c>
      <c r="T31" s="2" t="s">
        <v>83</v>
      </c>
      <c r="U31" s="2" t="s">
        <v>84</v>
      </c>
      <c r="V31" s="2" t="s">
        <v>85</v>
      </c>
      <c r="W31" s="2" t="s">
        <v>115</v>
      </c>
      <c r="X31" s="2" t="s">
        <v>116</v>
      </c>
      <c r="AE31" s="3">
        <v>0</v>
      </c>
      <c r="AF31" s="3">
        <v>0</v>
      </c>
      <c r="AG31" s="3">
        <v>422400</v>
      </c>
      <c r="AH31" s="3">
        <v>359040</v>
      </c>
      <c r="AI31" s="3">
        <v>422400</v>
      </c>
      <c r="AJ31" s="3">
        <v>359040</v>
      </c>
      <c r="AK31" s="3">
        <v>0</v>
      </c>
      <c r="AL31" s="3">
        <v>200000</v>
      </c>
      <c r="AM31" s="3">
        <v>528000</v>
      </c>
      <c r="AN31" s="3">
        <v>0</v>
      </c>
      <c r="AO31" s="3">
        <v>528000</v>
      </c>
      <c r="AP31" s="3">
        <v>240000</v>
      </c>
    </row>
    <row r="32" spans="1:42" s="1" customFormat="1" x14ac:dyDescent="0.25">
      <c r="A32" s="2" t="s">
        <v>72</v>
      </c>
      <c r="B32" s="2" t="s">
        <v>73</v>
      </c>
      <c r="C32" s="2" t="s">
        <v>74</v>
      </c>
      <c r="D32" s="2" t="s">
        <v>75</v>
      </c>
      <c r="E32" s="2" t="s">
        <v>76</v>
      </c>
      <c r="F32" s="2" t="s">
        <v>77</v>
      </c>
      <c r="G32" s="2" t="s">
        <v>110</v>
      </c>
      <c r="H32" s="2" t="s">
        <v>111</v>
      </c>
      <c r="I32" s="2" t="s">
        <v>112</v>
      </c>
      <c r="J32" s="2" t="s">
        <v>121</v>
      </c>
      <c r="K32" s="2" t="s">
        <v>99</v>
      </c>
      <c r="L32" s="2" t="s">
        <v>122</v>
      </c>
      <c r="O32" s="2" t="s">
        <v>81</v>
      </c>
      <c r="R32" s="2" t="s">
        <v>81</v>
      </c>
      <c r="S32" s="2" t="s">
        <v>82</v>
      </c>
      <c r="T32" s="2" t="s">
        <v>83</v>
      </c>
      <c r="U32" s="2" t="s">
        <v>84</v>
      </c>
      <c r="V32" s="2" t="s">
        <v>85</v>
      </c>
      <c r="W32" s="2" t="s">
        <v>96</v>
      </c>
      <c r="X32" s="2" t="s">
        <v>97</v>
      </c>
      <c r="AE32" s="3">
        <v>0</v>
      </c>
      <c r="AF32" s="3">
        <v>0</v>
      </c>
      <c r="AG32" s="3">
        <v>6758400</v>
      </c>
      <c r="AH32" s="3">
        <v>5744640</v>
      </c>
      <c r="AI32" s="3">
        <v>6758400</v>
      </c>
      <c r="AJ32" s="3">
        <v>5744640</v>
      </c>
      <c r="AK32" s="3">
        <v>0</v>
      </c>
      <c r="AL32" s="3">
        <v>3200000</v>
      </c>
      <c r="AM32" s="3">
        <v>8448000</v>
      </c>
      <c r="AN32" s="3">
        <v>0</v>
      </c>
      <c r="AO32" s="3">
        <v>8448000</v>
      </c>
      <c r="AP32" s="3">
        <v>3840000</v>
      </c>
    </row>
    <row r="33" spans="1:42" s="1" customFormat="1" x14ac:dyDescent="0.25">
      <c r="A33" s="2" t="s">
        <v>72</v>
      </c>
      <c r="B33" s="2" t="s">
        <v>73</v>
      </c>
      <c r="C33" s="2" t="s">
        <v>74</v>
      </c>
      <c r="D33" s="2" t="s">
        <v>75</v>
      </c>
      <c r="E33" s="2" t="s">
        <v>76</v>
      </c>
      <c r="F33" s="2" t="s">
        <v>77</v>
      </c>
      <c r="G33" s="2" t="s">
        <v>110</v>
      </c>
      <c r="H33" s="2" t="s">
        <v>111</v>
      </c>
      <c r="I33" s="2" t="s">
        <v>112</v>
      </c>
      <c r="J33" s="2" t="s">
        <v>123</v>
      </c>
      <c r="K33" s="2" t="s">
        <v>102</v>
      </c>
      <c r="L33" s="2" t="s">
        <v>124</v>
      </c>
      <c r="O33" s="2" t="s">
        <v>81</v>
      </c>
      <c r="R33" s="2" t="s">
        <v>81</v>
      </c>
      <c r="S33" s="2" t="s">
        <v>82</v>
      </c>
      <c r="T33" s="2" t="s">
        <v>83</v>
      </c>
      <c r="U33" s="2" t="s">
        <v>84</v>
      </c>
      <c r="V33" s="2" t="s">
        <v>85</v>
      </c>
      <c r="W33" s="2" t="s">
        <v>113</v>
      </c>
      <c r="X33" s="2" t="s">
        <v>114</v>
      </c>
      <c r="AE33" s="3">
        <v>0</v>
      </c>
      <c r="AF33" s="3">
        <v>0</v>
      </c>
      <c r="AG33" s="3">
        <v>844800</v>
      </c>
      <c r="AH33" s="3">
        <v>718080</v>
      </c>
      <c r="AI33" s="3">
        <v>844800</v>
      </c>
      <c r="AJ33" s="3">
        <v>718080</v>
      </c>
      <c r="AK33" s="3">
        <v>0</v>
      </c>
      <c r="AL33" s="3">
        <v>400000</v>
      </c>
      <c r="AM33" s="3">
        <v>1056000</v>
      </c>
      <c r="AN33" s="3">
        <v>0</v>
      </c>
      <c r="AO33" s="3">
        <v>1056000</v>
      </c>
      <c r="AP33" s="3">
        <v>480000</v>
      </c>
    </row>
    <row r="34" spans="1:42" s="1" customFormat="1" x14ac:dyDescent="0.25">
      <c r="A34" s="2" t="s">
        <v>72</v>
      </c>
      <c r="B34" s="2" t="s">
        <v>73</v>
      </c>
      <c r="C34" s="2" t="s">
        <v>74</v>
      </c>
      <c r="D34" s="2" t="s">
        <v>75</v>
      </c>
      <c r="E34" s="2" t="s">
        <v>76</v>
      </c>
      <c r="F34" s="2" t="s">
        <v>77</v>
      </c>
      <c r="G34" s="2" t="s">
        <v>110</v>
      </c>
      <c r="H34" s="2" t="s">
        <v>111</v>
      </c>
      <c r="I34" s="2" t="s">
        <v>112</v>
      </c>
      <c r="J34" s="2" t="s">
        <v>123</v>
      </c>
      <c r="K34" s="2" t="s">
        <v>102</v>
      </c>
      <c r="L34" s="2" t="s">
        <v>124</v>
      </c>
      <c r="O34" s="2" t="s">
        <v>81</v>
      </c>
      <c r="R34" s="2" t="s">
        <v>81</v>
      </c>
      <c r="S34" s="2" t="s">
        <v>82</v>
      </c>
      <c r="T34" s="2" t="s">
        <v>83</v>
      </c>
      <c r="U34" s="2" t="s">
        <v>84</v>
      </c>
      <c r="V34" s="2" t="s">
        <v>85</v>
      </c>
      <c r="W34" s="2" t="s">
        <v>115</v>
      </c>
      <c r="X34" s="2" t="s">
        <v>116</v>
      </c>
      <c r="AE34" s="3">
        <v>0</v>
      </c>
      <c r="AF34" s="3">
        <v>0</v>
      </c>
      <c r="AG34" s="3">
        <v>844800</v>
      </c>
      <c r="AH34" s="3">
        <v>718080</v>
      </c>
      <c r="AI34" s="3">
        <v>844800</v>
      </c>
      <c r="AJ34" s="3">
        <v>718080</v>
      </c>
      <c r="AK34" s="3">
        <v>0</v>
      </c>
      <c r="AL34" s="3">
        <v>400000</v>
      </c>
      <c r="AM34" s="3">
        <v>1056000</v>
      </c>
      <c r="AN34" s="3">
        <v>0</v>
      </c>
      <c r="AO34" s="3">
        <v>1056000</v>
      </c>
      <c r="AP34" s="3">
        <v>480000</v>
      </c>
    </row>
    <row r="35" spans="1:42" s="1" customFormat="1" x14ac:dyDescent="0.25">
      <c r="A35" s="2" t="s">
        <v>72</v>
      </c>
      <c r="B35" s="2" t="s">
        <v>73</v>
      </c>
      <c r="C35" s="2" t="s">
        <v>74</v>
      </c>
      <c r="D35" s="2" t="s">
        <v>75</v>
      </c>
      <c r="E35" s="2" t="s">
        <v>76</v>
      </c>
      <c r="F35" s="2" t="s">
        <v>77</v>
      </c>
      <c r="G35" s="2" t="s">
        <v>110</v>
      </c>
      <c r="H35" s="2" t="s">
        <v>111</v>
      </c>
      <c r="I35" s="2" t="s">
        <v>112</v>
      </c>
      <c r="J35" s="2" t="s">
        <v>123</v>
      </c>
      <c r="K35" s="2" t="s">
        <v>102</v>
      </c>
      <c r="L35" s="2" t="s">
        <v>124</v>
      </c>
      <c r="O35" s="2" t="s">
        <v>81</v>
      </c>
      <c r="R35" s="2" t="s">
        <v>81</v>
      </c>
      <c r="S35" s="2" t="s">
        <v>82</v>
      </c>
      <c r="T35" s="2" t="s">
        <v>83</v>
      </c>
      <c r="U35" s="2" t="s">
        <v>84</v>
      </c>
      <c r="V35" s="2" t="s">
        <v>85</v>
      </c>
      <c r="W35" s="2" t="s">
        <v>96</v>
      </c>
      <c r="X35" s="2" t="s">
        <v>97</v>
      </c>
      <c r="AE35" s="3">
        <v>0</v>
      </c>
      <c r="AF35" s="3">
        <v>0</v>
      </c>
      <c r="AG35" s="3">
        <v>13516800</v>
      </c>
      <c r="AH35" s="3">
        <v>11489280</v>
      </c>
      <c r="AI35" s="3">
        <v>13516800</v>
      </c>
      <c r="AJ35" s="3">
        <v>11489280</v>
      </c>
      <c r="AK35" s="3">
        <v>0</v>
      </c>
      <c r="AL35" s="3">
        <v>6400000</v>
      </c>
      <c r="AM35" s="3">
        <v>16896000</v>
      </c>
      <c r="AN35" s="3">
        <v>0</v>
      </c>
      <c r="AO35" s="3">
        <v>16896000</v>
      </c>
      <c r="AP35" s="3">
        <v>7680000</v>
      </c>
    </row>
    <row r="36" spans="1:42" s="1" customFormat="1" x14ac:dyDescent="0.25">
      <c r="A36" s="2" t="s">
        <v>72</v>
      </c>
      <c r="B36" s="2" t="s">
        <v>73</v>
      </c>
      <c r="C36" s="2" t="s">
        <v>74</v>
      </c>
      <c r="D36" s="2" t="s">
        <v>75</v>
      </c>
      <c r="E36" s="2" t="s">
        <v>76</v>
      </c>
      <c r="F36" s="2" t="s">
        <v>77</v>
      </c>
      <c r="G36" s="2" t="s">
        <v>125</v>
      </c>
      <c r="H36" s="2" t="s">
        <v>126</v>
      </c>
      <c r="I36" s="2" t="s">
        <v>127</v>
      </c>
      <c r="J36" s="2" t="s">
        <v>128</v>
      </c>
      <c r="K36" s="2" t="s">
        <v>99</v>
      </c>
      <c r="L36" s="2" t="s">
        <v>129</v>
      </c>
      <c r="O36" s="2" t="s">
        <v>81</v>
      </c>
      <c r="R36" s="2" t="s">
        <v>81</v>
      </c>
      <c r="S36" s="2" t="s">
        <v>82</v>
      </c>
      <c r="T36" s="2" t="s">
        <v>83</v>
      </c>
      <c r="U36" s="2" t="s">
        <v>84</v>
      </c>
      <c r="V36" s="2" t="s">
        <v>85</v>
      </c>
      <c r="W36" s="2" t="s">
        <v>86</v>
      </c>
      <c r="X36" s="2" t="s">
        <v>87</v>
      </c>
      <c r="AE36" s="3">
        <v>0</v>
      </c>
      <c r="AF36" s="3">
        <v>0</v>
      </c>
      <c r="AG36" s="3">
        <v>153600</v>
      </c>
      <c r="AH36" s="3">
        <v>130560</v>
      </c>
      <c r="AI36" s="3">
        <v>153600</v>
      </c>
      <c r="AJ36" s="3">
        <v>130560</v>
      </c>
      <c r="AK36" s="3">
        <v>0</v>
      </c>
      <c r="AL36" s="3">
        <v>0</v>
      </c>
      <c r="AM36" s="3">
        <v>192000</v>
      </c>
      <c r="AN36" s="3">
        <v>0</v>
      </c>
      <c r="AO36" s="3">
        <v>192000</v>
      </c>
      <c r="AP36" s="3">
        <v>0</v>
      </c>
    </row>
    <row r="37" spans="1:42" s="1" customFormat="1" x14ac:dyDescent="0.25">
      <c r="A37" s="2" t="s">
        <v>72</v>
      </c>
      <c r="B37" s="2" t="s">
        <v>73</v>
      </c>
      <c r="C37" s="2" t="s">
        <v>74</v>
      </c>
      <c r="D37" s="2" t="s">
        <v>75</v>
      </c>
      <c r="E37" s="2" t="s">
        <v>76</v>
      </c>
      <c r="F37" s="2" t="s">
        <v>77</v>
      </c>
      <c r="G37" s="2" t="s">
        <v>125</v>
      </c>
      <c r="H37" s="2" t="s">
        <v>126</v>
      </c>
      <c r="I37" s="2" t="s">
        <v>127</v>
      </c>
      <c r="J37" s="2" t="s">
        <v>128</v>
      </c>
      <c r="K37" s="2" t="s">
        <v>99</v>
      </c>
      <c r="L37" s="2" t="s">
        <v>129</v>
      </c>
      <c r="O37" s="2" t="s">
        <v>81</v>
      </c>
      <c r="R37" s="2" t="s">
        <v>81</v>
      </c>
      <c r="S37" s="2" t="s">
        <v>82</v>
      </c>
      <c r="T37" s="2" t="s">
        <v>83</v>
      </c>
      <c r="U37" s="2" t="s">
        <v>84</v>
      </c>
      <c r="V37" s="2" t="s">
        <v>85</v>
      </c>
      <c r="W37" s="2" t="s">
        <v>94</v>
      </c>
      <c r="X37" s="2" t="s">
        <v>95</v>
      </c>
      <c r="AE37" s="3">
        <v>0</v>
      </c>
      <c r="AF37" s="3">
        <v>0</v>
      </c>
      <c r="AG37" s="3">
        <v>153600</v>
      </c>
      <c r="AH37" s="3">
        <v>130560</v>
      </c>
      <c r="AI37" s="3">
        <v>153600</v>
      </c>
      <c r="AJ37" s="3">
        <v>130560</v>
      </c>
      <c r="AK37" s="3">
        <v>0</v>
      </c>
      <c r="AL37" s="3">
        <v>0</v>
      </c>
      <c r="AM37" s="3">
        <v>192000</v>
      </c>
      <c r="AN37" s="3">
        <v>0</v>
      </c>
      <c r="AO37" s="3">
        <v>192000</v>
      </c>
      <c r="AP37" s="3">
        <v>0</v>
      </c>
    </row>
    <row r="38" spans="1:42" s="1" customFormat="1" x14ac:dyDescent="0.25">
      <c r="A38" s="2" t="s">
        <v>72</v>
      </c>
      <c r="B38" s="2" t="s">
        <v>73</v>
      </c>
      <c r="C38" s="2" t="s">
        <v>74</v>
      </c>
      <c r="D38" s="2" t="s">
        <v>75</v>
      </c>
      <c r="E38" s="2" t="s">
        <v>76</v>
      </c>
      <c r="F38" s="2" t="s">
        <v>77</v>
      </c>
      <c r="G38" s="2" t="s">
        <v>125</v>
      </c>
      <c r="H38" s="2" t="s">
        <v>126</v>
      </c>
      <c r="I38" s="2" t="s">
        <v>127</v>
      </c>
      <c r="J38" s="2" t="s">
        <v>128</v>
      </c>
      <c r="K38" s="2" t="s">
        <v>99</v>
      </c>
      <c r="L38" s="2" t="s">
        <v>129</v>
      </c>
      <c r="O38" s="2" t="s">
        <v>81</v>
      </c>
      <c r="R38" s="2" t="s">
        <v>81</v>
      </c>
      <c r="S38" s="2" t="s">
        <v>82</v>
      </c>
      <c r="T38" s="2" t="s">
        <v>83</v>
      </c>
      <c r="U38" s="2" t="s">
        <v>84</v>
      </c>
      <c r="V38" s="2" t="s">
        <v>85</v>
      </c>
      <c r="W38" s="2" t="s">
        <v>96</v>
      </c>
      <c r="X38" s="2" t="s">
        <v>97</v>
      </c>
      <c r="AE38" s="3">
        <v>0</v>
      </c>
      <c r="AF38" s="3">
        <v>0</v>
      </c>
      <c r="AG38" s="3">
        <v>2457600</v>
      </c>
      <c r="AH38" s="3">
        <v>2088960</v>
      </c>
      <c r="AI38" s="3">
        <v>2457600</v>
      </c>
      <c r="AJ38" s="3">
        <v>2088960</v>
      </c>
      <c r="AK38" s="3">
        <v>0</v>
      </c>
      <c r="AL38" s="3">
        <v>0</v>
      </c>
      <c r="AM38" s="3">
        <v>3072000</v>
      </c>
      <c r="AN38" s="3">
        <v>0</v>
      </c>
      <c r="AO38" s="3">
        <v>3072000</v>
      </c>
      <c r="AP38" s="3">
        <v>0</v>
      </c>
    </row>
    <row r="39" spans="1:42" s="1" customFormat="1" x14ac:dyDescent="0.25">
      <c r="A39" s="2" t="s">
        <v>72</v>
      </c>
      <c r="B39" s="2" t="s">
        <v>73</v>
      </c>
      <c r="C39" s="2" t="s">
        <v>74</v>
      </c>
      <c r="D39" s="2" t="s">
        <v>75</v>
      </c>
      <c r="E39" s="2" t="s">
        <v>76</v>
      </c>
      <c r="F39" s="2" t="s">
        <v>77</v>
      </c>
      <c r="G39" s="2" t="s">
        <v>130</v>
      </c>
      <c r="H39" s="2" t="s">
        <v>131</v>
      </c>
      <c r="I39" s="2" t="s">
        <v>132</v>
      </c>
      <c r="J39" s="2" t="s">
        <v>133</v>
      </c>
      <c r="K39" s="2" t="s">
        <v>102</v>
      </c>
      <c r="L39" s="2" t="s">
        <v>134</v>
      </c>
      <c r="O39" s="2" t="s">
        <v>81</v>
      </c>
      <c r="R39" s="2" t="s">
        <v>81</v>
      </c>
      <c r="S39" s="2" t="s">
        <v>82</v>
      </c>
      <c r="T39" s="2" t="s">
        <v>83</v>
      </c>
      <c r="U39" s="2" t="s">
        <v>84</v>
      </c>
      <c r="V39" s="2" t="s">
        <v>85</v>
      </c>
      <c r="W39" s="2" t="s">
        <v>86</v>
      </c>
      <c r="X39" s="2" t="s">
        <v>87</v>
      </c>
      <c r="AE39" s="3">
        <v>0</v>
      </c>
      <c r="AF39" s="3">
        <v>0</v>
      </c>
      <c r="AG39" s="3">
        <v>307200</v>
      </c>
      <c r="AH39" s="3">
        <v>261120</v>
      </c>
      <c r="AI39" s="3">
        <v>307200</v>
      </c>
      <c r="AJ39" s="3">
        <v>261120</v>
      </c>
      <c r="AK39" s="3">
        <v>0</v>
      </c>
      <c r="AL39" s="3">
        <v>36000</v>
      </c>
      <c r="AM39" s="3">
        <v>384000</v>
      </c>
      <c r="AN39" s="3">
        <v>0</v>
      </c>
      <c r="AO39" s="3">
        <v>384000</v>
      </c>
      <c r="AP39" s="3">
        <v>0</v>
      </c>
    </row>
    <row r="40" spans="1:42" s="1" customFormat="1" x14ac:dyDescent="0.25">
      <c r="A40" s="2" t="s">
        <v>72</v>
      </c>
      <c r="B40" s="2" t="s">
        <v>73</v>
      </c>
      <c r="C40" s="2" t="s">
        <v>74</v>
      </c>
      <c r="D40" s="2" t="s">
        <v>75</v>
      </c>
      <c r="E40" s="2" t="s">
        <v>76</v>
      </c>
      <c r="F40" s="2" t="s">
        <v>77</v>
      </c>
      <c r="G40" s="2" t="s">
        <v>130</v>
      </c>
      <c r="H40" s="2" t="s">
        <v>131</v>
      </c>
      <c r="I40" s="2" t="s">
        <v>132</v>
      </c>
      <c r="J40" s="2" t="s">
        <v>133</v>
      </c>
      <c r="K40" s="2" t="s">
        <v>102</v>
      </c>
      <c r="L40" s="2" t="s">
        <v>134</v>
      </c>
      <c r="O40" s="2" t="s">
        <v>81</v>
      </c>
      <c r="R40" s="2" t="s">
        <v>81</v>
      </c>
      <c r="S40" s="2" t="s">
        <v>82</v>
      </c>
      <c r="T40" s="2" t="s">
        <v>83</v>
      </c>
      <c r="U40" s="2" t="s">
        <v>84</v>
      </c>
      <c r="V40" s="2" t="s">
        <v>85</v>
      </c>
      <c r="W40" s="2" t="s">
        <v>94</v>
      </c>
      <c r="X40" s="2" t="s">
        <v>95</v>
      </c>
      <c r="AE40" s="3">
        <v>0</v>
      </c>
      <c r="AF40" s="3">
        <v>0</v>
      </c>
      <c r="AG40" s="3">
        <v>307200</v>
      </c>
      <c r="AH40" s="3">
        <v>261120</v>
      </c>
      <c r="AI40" s="3">
        <v>307200</v>
      </c>
      <c r="AJ40" s="3">
        <v>261120</v>
      </c>
      <c r="AK40" s="3">
        <v>0</v>
      </c>
      <c r="AL40" s="3">
        <v>0</v>
      </c>
      <c r="AM40" s="3">
        <v>384000</v>
      </c>
      <c r="AN40" s="3">
        <v>0</v>
      </c>
      <c r="AO40" s="3">
        <v>384000</v>
      </c>
      <c r="AP40" s="3">
        <v>0</v>
      </c>
    </row>
    <row r="41" spans="1:42" s="1" customFormat="1" x14ac:dyDescent="0.25">
      <c r="A41" s="2" t="s">
        <v>72</v>
      </c>
      <c r="B41" s="2" t="s">
        <v>73</v>
      </c>
      <c r="C41" s="2" t="s">
        <v>74</v>
      </c>
      <c r="D41" s="2" t="s">
        <v>75</v>
      </c>
      <c r="E41" s="2" t="s">
        <v>76</v>
      </c>
      <c r="F41" s="2" t="s">
        <v>77</v>
      </c>
      <c r="G41" s="2" t="s">
        <v>130</v>
      </c>
      <c r="H41" s="2" t="s">
        <v>131</v>
      </c>
      <c r="I41" s="2" t="s">
        <v>132</v>
      </c>
      <c r="J41" s="2" t="s">
        <v>133</v>
      </c>
      <c r="K41" s="2" t="s">
        <v>102</v>
      </c>
      <c r="L41" s="2" t="s">
        <v>134</v>
      </c>
      <c r="O41" s="2" t="s">
        <v>81</v>
      </c>
      <c r="R41" s="2" t="s">
        <v>81</v>
      </c>
      <c r="S41" s="2" t="s">
        <v>82</v>
      </c>
      <c r="T41" s="2" t="s">
        <v>83</v>
      </c>
      <c r="U41" s="2" t="s">
        <v>84</v>
      </c>
      <c r="V41" s="2" t="s">
        <v>85</v>
      </c>
      <c r="W41" s="2" t="s">
        <v>96</v>
      </c>
      <c r="X41" s="2" t="s">
        <v>97</v>
      </c>
      <c r="AE41" s="3">
        <v>0</v>
      </c>
      <c r="AF41" s="3">
        <v>0</v>
      </c>
      <c r="AG41" s="3">
        <v>4915200</v>
      </c>
      <c r="AH41" s="3">
        <v>4177920</v>
      </c>
      <c r="AI41" s="3">
        <v>4915200</v>
      </c>
      <c r="AJ41" s="3">
        <v>4177920</v>
      </c>
      <c r="AK41" s="3">
        <v>0</v>
      </c>
      <c r="AL41" s="3">
        <v>0</v>
      </c>
      <c r="AM41" s="3">
        <v>6144000</v>
      </c>
      <c r="AN41" s="3">
        <v>0</v>
      </c>
      <c r="AO41" s="3">
        <v>6144000</v>
      </c>
      <c r="AP41" s="3">
        <v>0</v>
      </c>
    </row>
    <row r="42" spans="1:42" s="1" customFormat="1" x14ac:dyDescent="0.25">
      <c r="A42" s="2" t="s">
        <v>72</v>
      </c>
      <c r="B42" s="2" t="s">
        <v>73</v>
      </c>
      <c r="C42" s="2" t="s">
        <v>74</v>
      </c>
      <c r="D42" s="2" t="s">
        <v>75</v>
      </c>
      <c r="E42" s="2" t="s">
        <v>76</v>
      </c>
      <c r="F42" s="2" t="s">
        <v>77</v>
      </c>
      <c r="G42" s="2" t="s">
        <v>135</v>
      </c>
      <c r="H42" s="2" t="s">
        <v>136</v>
      </c>
      <c r="I42" s="2" t="s">
        <v>137</v>
      </c>
      <c r="J42" s="2" t="s">
        <v>138</v>
      </c>
      <c r="K42" s="2" t="s">
        <v>105</v>
      </c>
      <c r="L42" s="2" t="s">
        <v>139</v>
      </c>
      <c r="O42" s="2" t="s">
        <v>81</v>
      </c>
      <c r="R42" s="2" t="s">
        <v>81</v>
      </c>
      <c r="S42" s="2" t="s">
        <v>82</v>
      </c>
      <c r="T42" s="2" t="s">
        <v>83</v>
      </c>
      <c r="U42" s="2" t="s">
        <v>84</v>
      </c>
      <c r="V42" s="2" t="s">
        <v>85</v>
      </c>
      <c r="W42" s="2" t="s">
        <v>86</v>
      </c>
      <c r="X42" s="2" t="s">
        <v>87</v>
      </c>
      <c r="AE42" s="3">
        <v>0</v>
      </c>
      <c r="AF42" s="3">
        <v>0</v>
      </c>
      <c r="AG42" s="3">
        <v>153600</v>
      </c>
      <c r="AH42" s="3">
        <v>130560</v>
      </c>
      <c r="AI42" s="3">
        <v>153600</v>
      </c>
      <c r="AJ42" s="3">
        <v>130560</v>
      </c>
      <c r="AK42" s="3">
        <v>0</v>
      </c>
      <c r="AL42" s="3">
        <v>0</v>
      </c>
      <c r="AM42" s="3">
        <v>192000</v>
      </c>
      <c r="AN42" s="3">
        <v>0</v>
      </c>
      <c r="AO42" s="3">
        <v>192000</v>
      </c>
      <c r="AP42" s="3">
        <v>0</v>
      </c>
    </row>
    <row r="43" spans="1:42" s="1" customFormat="1" x14ac:dyDescent="0.25">
      <c r="A43" s="2" t="s">
        <v>72</v>
      </c>
      <c r="B43" s="2" t="s">
        <v>73</v>
      </c>
      <c r="C43" s="2" t="s">
        <v>74</v>
      </c>
      <c r="D43" s="2" t="s">
        <v>75</v>
      </c>
      <c r="E43" s="2" t="s">
        <v>76</v>
      </c>
      <c r="F43" s="2" t="s">
        <v>77</v>
      </c>
      <c r="G43" s="2" t="s">
        <v>135</v>
      </c>
      <c r="H43" s="2" t="s">
        <v>136</v>
      </c>
      <c r="I43" s="2" t="s">
        <v>137</v>
      </c>
      <c r="J43" s="2" t="s">
        <v>138</v>
      </c>
      <c r="K43" s="2" t="s">
        <v>105</v>
      </c>
      <c r="L43" s="2" t="s">
        <v>139</v>
      </c>
      <c r="O43" s="2" t="s">
        <v>81</v>
      </c>
      <c r="R43" s="2" t="s">
        <v>81</v>
      </c>
      <c r="S43" s="2" t="s">
        <v>82</v>
      </c>
      <c r="T43" s="2" t="s">
        <v>83</v>
      </c>
      <c r="U43" s="2" t="s">
        <v>84</v>
      </c>
      <c r="V43" s="2" t="s">
        <v>85</v>
      </c>
      <c r="W43" s="2" t="s">
        <v>94</v>
      </c>
      <c r="X43" s="2" t="s">
        <v>95</v>
      </c>
      <c r="AE43" s="3">
        <v>0</v>
      </c>
      <c r="AF43" s="3">
        <v>0</v>
      </c>
      <c r="AG43" s="3">
        <v>153600</v>
      </c>
      <c r="AH43" s="3">
        <v>130560</v>
      </c>
      <c r="AI43" s="3">
        <v>153600</v>
      </c>
      <c r="AJ43" s="3">
        <v>130560</v>
      </c>
      <c r="AK43" s="3">
        <v>0</v>
      </c>
      <c r="AL43" s="3">
        <v>0</v>
      </c>
      <c r="AM43" s="3">
        <v>192000</v>
      </c>
      <c r="AN43" s="3">
        <v>0</v>
      </c>
      <c r="AO43" s="3">
        <v>192000</v>
      </c>
      <c r="AP43" s="3">
        <v>0</v>
      </c>
    </row>
    <row r="44" spans="1:42" s="1" customFormat="1" x14ac:dyDescent="0.25">
      <c r="A44" s="2" t="s">
        <v>72</v>
      </c>
      <c r="B44" s="2" t="s">
        <v>73</v>
      </c>
      <c r="C44" s="2" t="s">
        <v>74</v>
      </c>
      <c r="D44" s="2" t="s">
        <v>75</v>
      </c>
      <c r="E44" s="2" t="s">
        <v>76</v>
      </c>
      <c r="F44" s="2" t="s">
        <v>77</v>
      </c>
      <c r="G44" s="2" t="s">
        <v>135</v>
      </c>
      <c r="H44" s="2" t="s">
        <v>136</v>
      </c>
      <c r="I44" s="2" t="s">
        <v>137</v>
      </c>
      <c r="J44" s="2" t="s">
        <v>138</v>
      </c>
      <c r="K44" s="2" t="s">
        <v>105</v>
      </c>
      <c r="L44" s="2" t="s">
        <v>139</v>
      </c>
      <c r="O44" s="2" t="s">
        <v>81</v>
      </c>
      <c r="R44" s="2" t="s">
        <v>81</v>
      </c>
      <c r="S44" s="2" t="s">
        <v>82</v>
      </c>
      <c r="T44" s="2" t="s">
        <v>83</v>
      </c>
      <c r="U44" s="2" t="s">
        <v>84</v>
      </c>
      <c r="V44" s="2" t="s">
        <v>85</v>
      </c>
      <c r="W44" s="2" t="s">
        <v>96</v>
      </c>
      <c r="X44" s="2" t="s">
        <v>97</v>
      </c>
      <c r="AE44" s="3">
        <v>0</v>
      </c>
      <c r="AF44" s="3">
        <v>0</v>
      </c>
      <c r="AG44" s="3">
        <v>2457600</v>
      </c>
      <c r="AH44" s="3">
        <v>2088960</v>
      </c>
      <c r="AI44" s="3">
        <v>2457600</v>
      </c>
      <c r="AJ44" s="3">
        <v>2088960</v>
      </c>
      <c r="AK44" s="3">
        <v>0</v>
      </c>
      <c r="AL44" s="3">
        <v>0</v>
      </c>
      <c r="AM44" s="3">
        <v>3072000</v>
      </c>
      <c r="AN44" s="3">
        <v>0</v>
      </c>
      <c r="AO44" s="3">
        <v>3072000</v>
      </c>
      <c r="AP44" s="3">
        <v>0</v>
      </c>
    </row>
    <row r="45" spans="1:42" s="1" customFormat="1" x14ac:dyDescent="0.25">
      <c r="A45" s="2" t="s">
        <v>72</v>
      </c>
      <c r="B45" s="2" t="s">
        <v>73</v>
      </c>
      <c r="C45" s="2" t="s">
        <v>74</v>
      </c>
      <c r="D45" s="2" t="s">
        <v>75</v>
      </c>
      <c r="E45" s="2" t="s">
        <v>76</v>
      </c>
      <c r="F45" s="2" t="s">
        <v>77</v>
      </c>
      <c r="G45" s="2" t="s">
        <v>140</v>
      </c>
      <c r="H45" s="2" t="s">
        <v>141</v>
      </c>
      <c r="I45" s="2" t="s">
        <v>142</v>
      </c>
      <c r="J45" s="2" t="s">
        <v>143</v>
      </c>
      <c r="K45" s="2" t="s">
        <v>105</v>
      </c>
      <c r="L45" s="2" t="s">
        <v>144</v>
      </c>
      <c r="O45" s="2" t="s">
        <v>81</v>
      </c>
      <c r="R45" s="2" t="s">
        <v>81</v>
      </c>
      <c r="S45" s="2" t="s">
        <v>82</v>
      </c>
      <c r="T45" s="2" t="s">
        <v>83</v>
      </c>
      <c r="U45" s="2" t="s">
        <v>84</v>
      </c>
      <c r="V45" s="2" t="s">
        <v>85</v>
      </c>
      <c r="W45" s="2" t="s">
        <v>86</v>
      </c>
      <c r="X45" s="2" t="s">
        <v>87</v>
      </c>
      <c r="AE45" s="3">
        <v>0</v>
      </c>
      <c r="AF45" s="3">
        <v>0</v>
      </c>
      <c r="AG45" s="3">
        <v>153600</v>
      </c>
      <c r="AH45" s="3">
        <v>130560</v>
      </c>
      <c r="AI45" s="3">
        <v>153600</v>
      </c>
      <c r="AJ45" s="3">
        <v>130560</v>
      </c>
      <c r="AK45" s="3">
        <v>0</v>
      </c>
      <c r="AL45" s="3">
        <v>0</v>
      </c>
      <c r="AM45" s="3">
        <v>192000</v>
      </c>
      <c r="AN45" s="3">
        <v>0</v>
      </c>
      <c r="AO45" s="3">
        <v>192000</v>
      </c>
      <c r="AP45" s="3">
        <v>0</v>
      </c>
    </row>
    <row r="46" spans="1:42" s="1" customFormat="1" x14ac:dyDescent="0.25">
      <c r="A46" s="2" t="s">
        <v>72</v>
      </c>
      <c r="B46" s="2" t="s">
        <v>73</v>
      </c>
      <c r="C46" s="2" t="s">
        <v>74</v>
      </c>
      <c r="D46" s="2" t="s">
        <v>75</v>
      </c>
      <c r="E46" s="2" t="s">
        <v>76</v>
      </c>
      <c r="F46" s="2" t="s">
        <v>77</v>
      </c>
      <c r="G46" s="2" t="s">
        <v>140</v>
      </c>
      <c r="H46" s="2" t="s">
        <v>141</v>
      </c>
      <c r="I46" s="2" t="s">
        <v>142</v>
      </c>
      <c r="J46" s="2" t="s">
        <v>143</v>
      </c>
      <c r="K46" s="2" t="s">
        <v>105</v>
      </c>
      <c r="L46" s="2" t="s">
        <v>144</v>
      </c>
      <c r="O46" s="2" t="s">
        <v>81</v>
      </c>
      <c r="R46" s="2" t="s">
        <v>81</v>
      </c>
      <c r="S46" s="2" t="s">
        <v>82</v>
      </c>
      <c r="T46" s="2" t="s">
        <v>83</v>
      </c>
      <c r="U46" s="2" t="s">
        <v>84</v>
      </c>
      <c r="V46" s="2" t="s">
        <v>85</v>
      </c>
      <c r="W46" s="2" t="s">
        <v>94</v>
      </c>
      <c r="X46" s="2" t="s">
        <v>95</v>
      </c>
      <c r="AE46" s="3">
        <v>0</v>
      </c>
      <c r="AF46" s="3">
        <v>0</v>
      </c>
      <c r="AG46" s="3">
        <v>153600</v>
      </c>
      <c r="AH46" s="3">
        <v>130560</v>
      </c>
      <c r="AI46" s="3">
        <v>153600</v>
      </c>
      <c r="AJ46" s="3">
        <v>130560</v>
      </c>
      <c r="AK46" s="3">
        <v>0</v>
      </c>
      <c r="AL46" s="3">
        <v>45000</v>
      </c>
      <c r="AM46" s="3">
        <v>192000</v>
      </c>
      <c r="AN46" s="3">
        <v>0</v>
      </c>
      <c r="AO46" s="3">
        <v>192000</v>
      </c>
      <c r="AP46" s="3">
        <v>0</v>
      </c>
    </row>
    <row r="47" spans="1:42" s="1" customFormat="1" x14ac:dyDescent="0.25">
      <c r="A47" s="2" t="s">
        <v>72</v>
      </c>
      <c r="B47" s="2" t="s">
        <v>73</v>
      </c>
      <c r="C47" s="2" t="s">
        <v>74</v>
      </c>
      <c r="D47" s="2" t="s">
        <v>75</v>
      </c>
      <c r="E47" s="2" t="s">
        <v>76</v>
      </c>
      <c r="F47" s="2" t="s">
        <v>77</v>
      </c>
      <c r="G47" s="2" t="s">
        <v>140</v>
      </c>
      <c r="H47" s="2" t="s">
        <v>141</v>
      </c>
      <c r="I47" s="2" t="s">
        <v>142</v>
      </c>
      <c r="J47" s="2" t="s">
        <v>143</v>
      </c>
      <c r="K47" s="2" t="s">
        <v>105</v>
      </c>
      <c r="L47" s="2" t="s">
        <v>144</v>
      </c>
      <c r="O47" s="2" t="s">
        <v>81</v>
      </c>
      <c r="R47" s="2" t="s">
        <v>81</v>
      </c>
      <c r="S47" s="2" t="s">
        <v>82</v>
      </c>
      <c r="T47" s="2" t="s">
        <v>83</v>
      </c>
      <c r="U47" s="2" t="s">
        <v>84</v>
      </c>
      <c r="V47" s="2" t="s">
        <v>85</v>
      </c>
      <c r="W47" s="2" t="s">
        <v>96</v>
      </c>
      <c r="X47" s="2" t="s">
        <v>97</v>
      </c>
      <c r="AE47" s="3">
        <v>0</v>
      </c>
      <c r="AF47" s="3">
        <v>0</v>
      </c>
      <c r="AG47" s="3">
        <v>2457600</v>
      </c>
      <c r="AH47" s="3">
        <v>2088960</v>
      </c>
      <c r="AI47" s="3">
        <v>2457600</v>
      </c>
      <c r="AJ47" s="3">
        <v>2088960</v>
      </c>
      <c r="AK47" s="3">
        <v>0</v>
      </c>
      <c r="AL47" s="3">
        <v>0</v>
      </c>
      <c r="AM47" s="3">
        <v>3072000</v>
      </c>
      <c r="AN47" s="3">
        <v>0</v>
      </c>
      <c r="AO47" s="3">
        <v>3072000</v>
      </c>
      <c r="AP47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Recettes par origine</vt:lpstr>
      <vt:lpstr>Donnees</vt:lpstr>
      <vt:lpstr>'Recettes par origine'!Zone_d_impression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dcterms:created xsi:type="dcterms:W3CDTF">2014-02-24T13:13:00Z</dcterms:created>
  <dcterms:modified xsi:type="dcterms:W3CDTF">2015-11-09T17:05:42Z</dcterms:modified>
</cp:coreProperties>
</file>