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taifr\iacdoc\h2.01\fr\obd\editions\"/>
    </mc:Choice>
  </mc:AlternateContent>
  <bookViews>
    <workbookView xWindow="-30" yWindow="3420" windowWidth="24795" windowHeight="7290"/>
  </bookViews>
  <sheets>
    <sheet name="Op pluriannuelles - Prévision 3" sheetId="1" r:id="rId1"/>
    <sheet name="Donnees" sheetId="2" r:id="rId2"/>
  </sheets>
  <definedNames>
    <definedName name="_xlnm.Print_Area" localSheetId="0">'Op pluriannuelles - Prévision 3'!$B$1:$I$46</definedName>
  </definedNames>
  <calcPr calcId="152511"/>
  <pivotCaches>
    <pivotCache cacheId="229" r:id="rId3"/>
  </pivotCaches>
</workbook>
</file>

<file path=xl/calcChain.xml><?xml version="1.0" encoding="utf-8"?>
<calcChain xmlns="http://schemas.openxmlformats.org/spreadsheetml/2006/main">
  <c r="F4" i="2" l="1"/>
  <c r="I1" i="1" l="1"/>
  <c r="E3" i="2" l="1"/>
  <c r="C3" i="2"/>
  <c r="B3" i="2"/>
  <c r="E2" i="2"/>
  <c r="C2" i="2"/>
  <c r="B2" i="2"/>
  <c r="C1" i="2"/>
  <c r="B1" i="2"/>
  <c r="E1" i="2"/>
  <c r="D4" i="2"/>
  <c r="B4" i="2"/>
  <c r="I11" i="1" l="1"/>
  <c r="G11" i="1"/>
  <c r="E11" i="1"/>
  <c r="H11" i="1"/>
  <c r="F11" i="1"/>
  <c r="E10" i="1"/>
  <c r="G10" i="1"/>
  <c r="B2" i="1"/>
</calcChain>
</file>

<file path=xl/sharedStrings.xml><?xml version="1.0" encoding="utf-8"?>
<sst xmlns="http://schemas.openxmlformats.org/spreadsheetml/2006/main" count="245" uniqueCount="147">
  <si>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</si>
  <si>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</si>
  <si>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</si>
  <si>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</si>
  <si>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</si>
  <si>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</si>
  <si>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</si>
  <si>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</si>
  <si>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</si>
  <si>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</si>
  <si>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Somme de MNT1</t>
  </si>
  <si>
    <t>Somme de MNT2</t>
  </si>
  <si>
    <t>Somme de MNT3</t>
  </si>
  <si>
    <t>Somme de MNT4</t>
  </si>
  <si>
    <t>POUR INFORMATION DE L'ORGANE DELIBERANT</t>
  </si>
  <si>
    <t>MNT5</t>
  </si>
  <si>
    <t>MNT6</t>
  </si>
  <si>
    <t>Somme de MNT5</t>
  </si>
  <si>
    <t>Somme de MNT6</t>
  </si>
  <si>
    <t>Total</t>
  </si>
  <si>
    <t xml:space="preserve"> </t>
  </si>
  <si>
    <t>Opérations</t>
  </si>
  <si>
    <t>Nature</t>
  </si>
  <si>
    <t>Prévision</t>
  </si>
  <si>
    <t>(14)</t>
  </si>
  <si>
    <t>(15)</t>
  </si>
  <si>
    <t>(16)</t>
  </si>
  <si>
    <t>POSTE0</t>
  </si>
  <si>
    <t>POSTE1</t>
  </si>
  <si>
    <t>POSTE2</t>
  </si>
  <si>
    <t>POSTE3</t>
  </si>
  <si>
    <t>POSTE4</t>
  </si>
  <si>
    <t>POSTE5</t>
  </si>
  <si>
    <t>Financement de 
l'opération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</si>
  <si>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</si>
  <si>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</si>
  <si>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</si>
  <si>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</si>
  <si>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</si>
  <si>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</si>
  <si>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</si>
  <si>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</si>
  <si>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</si>
  <si>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</si>
  <si>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</si>
  <si>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</si>
  <si>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</si>
  <si>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</si>
  <si>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</si>
  <si>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</si>
  <si>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</si>
  <si>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</si>
  <si>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</si>
  <si>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</si>
  <si>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</si>
  <si>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</si>
  <si>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LIBELLECGR5</t>
  </si>
  <si>
    <t>LIBELLECGR4</t>
  </si>
  <si>
    <t>CGR0+LIB0</t>
  </si>
  <si>
    <t>CGR1+LIB1</t>
  </si>
  <si>
    <t>CGR2+LIB2</t>
  </si>
  <si>
    <t>CGR3+LIB3</t>
  </si>
  <si>
    <t>CGR4+LIB4</t>
  </si>
  <si>
    <t>CGR5+LIB5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</si>
  <si>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</si>
  <si>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</si>
  <si>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</si>
  <si>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</si>
  <si>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</si>
  <si>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</si>
  <si>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</si>
  <si>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</si>
  <si>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B - Prévisions de ressources (obligatoire)</t>
  </si>
  <si>
    <t>(17)</t>
  </si>
  <si>
    <t>(18)</t>
  </si>
  <si>
    <t>(19)</t>
  </si>
  <si>
    <t>Opérations pluriannuelles par nature - prévision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</si>
  <si>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</si>
  <si>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</si>
  <si>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</si>
  <si>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</si>
  <si>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</si>
  <si>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</si>
  <si>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</si>
  <si>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</si>
  <si>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</si>
  <si>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</si>
  <si>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R</t>
  </si>
  <si>
    <t>Recettes</t>
  </si>
  <si>
    <t>2ETAT</t>
  </si>
  <si>
    <t>Financement Etat</t>
  </si>
  <si>
    <t>SUE</t>
  </si>
  <si>
    <t>Subventions</t>
  </si>
  <si>
    <t>IND</t>
  </si>
  <si>
    <t>Qualiac développement</t>
  </si>
  <si>
    <t>299079</t>
  </si>
  <si>
    <t>PR</t>
  </si>
  <si>
    <t>01/12/2015</t>
  </si>
  <si>
    <t>DAT</t>
  </si>
  <si>
    <t>FI1</t>
  </si>
  <si>
    <t>ACT1    IMPORT</t>
  </si>
  <si>
    <t>Import</t>
  </si>
  <si>
    <t>ACT1    IMPORT - Import</t>
  </si>
  <si>
    <t>FAE</t>
  </si>
  <si>
    <t>Financement</t>
  </si>
  <si>
    <t>ACT1    PROD</t>
  </si>
  <si>
    <t>Produit</t>
  </si>
  <si>
    <t>ACT1    PROD - Produit</t>
  </si>
  <si>
    <t>4AUTR</t>
  </si>
  <si>
    <t>Autres financements</t>
  </si>
  <si>
    <t>AUR</t>
  </si>
  <si>
    <t>Autres ressources</t>
  </si>
  <si>
    <t>ACT1    SERVICE</t>
  </si>
  <si>
    <t>Service vendu</t>
  </si>
  <si>
    <t>ACT1    SERVICE - Service vendu</t>
  </si>
  <si>
    <t>RSF</t>
  </si>
  <si>
    <t>Ressources fiscales</t>
  </si>
  <si>
    <t>ACT4</t>
  </si>
  <si>
    <t>Activité 4</t>
  </si>
  <si>
    <t>ACT4 - Activité 4</t>
  </si>
  <si>
    <t>ACT4    IMPORT</t>
  </si>
  <si>
    <t>ACT4    IMPORT - Import</t>
  </si>
  <si>
    <t>3COLL</t>
  </si>
  <si>
    <t>Autres Fin. publics</t>
  </si>
  <si>
    <t>ASE</t>
  </si>
  <si>
    <t>Autres subvent.</t>
  </si>
  <si>
    <t>ACT5</t>
  </si>
  <si>
    <t>Activité 5</t>
  </si>
  <si>
    <t>ACT5 - Activité 5</t>
  </si>
  <si>
    <t>ACT5    PROD</t>
  </si>
  <si>
    <t>ACT5    PROD - Produit</t>
  </si>
  <si>
    <t>FAA</t>
  </si>
  <si>
    <t>ACT6</t>
  </si>
  <si>
    <t>Activité 6</t>
  </si>
  <si>
    <t>ACT6 - Activité 6</t>
  </si>
  <si>
    <t>ACT6    PROD</t>
  </si>
  <si>
    <t>ACT6    PROD - Produit</t>
  </si>
  <si>
    <t>AUP</t>
  </si>
  <si>
    <t>Autres produits</t>
  </si>
  <si>
    <t>Total ACT1 - Activité 1</t>
  </si>
  <si>
    <t>Total ACT4 - Activité 4</t>
  </si>
  <si>
    <t>Total ACT5 - Activité 5</t>
  </si>
  <si>
    <t>Total ACT6 - Activité 6</t>
  </si>
  <si>
    <t>Total S2010 - Secteur 2010</t>
  </si>
  <si>
    <t>Somme Financement Etat</t>
  </si>
  <si>
    <t>Somme Autres financements</t>
  </si>
  <si>
    <t>Somme Autres Fin.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</si>
</sst>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6" fillId="0" borderId="9" xfId="0" applyFont="1" applyBorder="1"/>
    <xf numFmtId="0" fontId="6" fillId="0" borderId="0" xfId="0" applyFont="1" applyBorder="1"/>
    <xf numFmtId="0" fontId="6" fillId="0" borderId="10" xfId="0" applyFont="1" applyBorder="1"/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4" fontId="7" fillId="3" borderId="11" xfId="0" applyNumberFormat="1" applyFont="1" applyFill="1" applyBorder="1" applyAlignment="1">
      <alignment vertical="center"/>
    </xf>
    <xf numFmtId="4" fontId="7" fillId="3" borderId="12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4" fontId="6" fillId="0" borderId="0" xfId="0" applyNumberFormat="1" applyFont="1" applyBorder="1"/>
    <xf numFmtId="4" fontId="6" fillId="0" borderId="10" xfId="0" applyNumberFormat="1" applyFont="1" applyBorder="1"/>
    <xf numFmtId="0" fontId="6" fillId="0" borderId="9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38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indexed="64"/>
        </left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237"/>
      <tableStyleElement type="headerRow" dxfId="236"/>
      <tableStyleElement type="totalRow" dxfId="235"/>
      <tableStyleElement type="firstRowStripe" dxfId="234"/>
      <tableStyleElement type="firstColumnStripe" dxfId="233"/>
      <tableStyleElement type="firstHeaderCell" dxfId="232"/>
      <tableStyleElement type="firstSubtotalRow" dxfId="231"/>
      <tableStyleElement type="secondSubtotalRow" dxfId="230"/>
      <tableStyleElement type="firstColumnSubheading" dxfId="229"/>
      <tableStyleElement type="firstRowSubheading" dxfId="228"/>
      <tableStyleElement type="secondRowSubheading" dxfId="227"/>
      <tableStyleElement type="pageFieldLabels" dxfId="226"/>
      <tableStyleElement type="pageFieldValues" dxfId="2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39.664559606485" createdVersion="3" refreshedVersion="5" minRefreshableVersion="3" recordCount="8">
  <cacheSource type="worksheet">
    <worksheetSource ref="A5:AJ1000003" sheet="Donnees"/>
  </cacheSource>
  <cacheFields count="36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x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6">
        <s v="ACT1 - Activité 1"/>
        <s v="ACT4 - Activité 4"/>
        <s v="ACT5 - Activité 5"/>
        <s v="ACT6 - Activité 6"/>
        <m/>
        <s v="xx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5">
        <s v="Financement Etat"/>
        <s v="Autres financements"/>
        <s v="Autres Fin. publics"/>
        <m/>
        <s v="x" u="1"/>
      </sharedItems>
    </cacheField>
    <cacheField name="POSTE2" numFmtId="0">
      <sharedItems containsBlank="1"/>
    </cacheField>
    <cacheField name="LIBELLEPOS2" numFmtId="0">
      <sharedItems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128000" maxValue="2800000"/>
    </cacheField>
    <cacheField name="MNT2" numFmtId="0">
      <sharedItems containsString="0" containsBlank="1" containsNumber="1" containsInteger="1" minValue="70000" maxValue="500000"/>
    </cacheField>
    <cacheField name="MNT3" numFmtId="0">
      <sharedItems containsString="0" containsBlank="1" containsNumber="1" containsInteger="1" minValue="192000" maxValue="1800000"/>
    </cacheField>
    <cacheField name="MNT4" numFmtId="0">
      <sharedItems containsString="0" containsBlank="1" containsNumber="1" containsInteger="1" minValue="41000" maxValue="2000000"/>
    </cacheField>
    <cacheField name="MNT5" numFmtId="0">
      <sharedItems containsString="0" containsBlank="1" containsNumber="1" containsInteger="1" minValue="92000" maxValue="2100000"/>
    </cacheField>
    <cacheField name="MNT6" numFmtId="0">
      <sharedItems containsString="0" containsBlank="1" containsNumber="1" containsInteger="1" minValue="82000" maxValue="22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2ETAT"/>
    <x v="0"/>
    <s v="SUE"/>
    <s v="Subventions"/>
    <m/>
    <m/>
    <m/>
    <m/>
    <m/>
    <m/>
    <n v="2800000"/>
    <n v="500000"/>
    <n v="1800000"/>
    <n v="2000000"/>
    <n v="2100000"/>
    <n v="228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2ETAT"/>
    <x v="0"/>
    <s v="FAE"/>
    <s v="Financement"/>
    <m/>
    <m/>
    <m/>
    <m/>
    <m/>
    <m/>
    <n v="859000"/>
    <n v="250000"/>
    <n v="672000"/>
    <n v="100000"/>
    <n v="92000"/>
    <n v="82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4AUTR"/>
    <x v="1"/>
    <s v="AUR"/>
    <s v="Autres ressources"/>
    <m/>
    <m/>
    <m/>
    <m/>
    <m/>
    <m/>
    <n v="456000"/>
    <n v="147000"/>
    <n v="336000"/>
    <n v="400000"/>
    <n v="300000"/>
    <n v="340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2ETAT"/>
    <x v="0"/>
    <s v="RSF"/>
    <s v="Ressources fiscales"/>
    <m/>
    <m/>
    <m/>
    <m/>
    <m/>
    <m/>
    <n v="446000"/>
    <n v="70000"/>
    <n v="336000"/>
    <n v="41000"/>
    <n v="436000"/>
    <n v="286000"/>
  </r>
  <r>
    <s v="CENTRE"/>
    <s v="Centre"/>
    <s v="CENTRE - Centre"/>
    <s v="S2010"/>
    <s v="Secteur 2010"/>
    <x v="0"/>
    <s v="ACT4"/>
    <s v="Activité 4"/>
    <x v="1"/>
    <s v="ACT4    IMPORT"/>
    <s v="Import"/>
    <s v="ACT4    IMPORT - Import"/>
    <m/>
    <m/>
    <s v="-"/>
    <m/>
    <m/>
    <s v="-"/>
    <s v="R"/>
    <s v="Recettes"/>
    <s v="3COLL"/>
    <x v="2"/>
    <s v="ASE"/>
    <s v="Autres subvent."/>
    <m/>
    <m/>
    <m/>
    <m/>
    <m/>
    <m/>
    <n v="500000"/>
    <n v="254000"/>
    <n v="384000"/>
    <n v="524000"/>
    <n v="454000"/>
    <n v="384000"/>
  </r>
  <r>
    <s v="CENTRE"/>
    <s v="Centre"/>
    <s v="CENTRE - Centre"/>
    <s v="S2010"/>
    <s v="Secteur 2010"/>
    <x v="0"/>
    <s v="ACT5"/>
    <s v="Activité 5"/>
    <x v="2"/>
    <s v="ACT5    PROD"/>
    <s v="Produit"/>
    <s v="ACT5    PROD - Produit"/>
    <m/>
    <m/>
    <s v="-"/>
    <m/>
    <m/>
    <s v="-"/>
    <s v="R"/>
    <s v="Recettes"/>
    <s v="3COLL"/>
    <x v="2"/>
    <s v="FAA"/>
    <s v="Autres financements"/>
    <m/>
    <m/>
    <m/>
    <m/>
    <m/>
    <m/>
    <n v="250000"/>
    <n v="104000"/>
    <n v="192000"/>
    <n v="230000"/>
    <n v="263000"/>
    <n v="172000"/>
  </r>
  <r>
    <s v="CENTRE"/>
    <s v="Centre"/>
    <s v="CENTRE - Centre"/>
    <s v="S2010"/>
    <s v="Secteur 2010"/>
    <x v="0"/>
    <s v="ACT6"/>
    <s v="Activité 6"/>
    <x v="3"/>
    <s v="ACT6    PROD"/>
    <s v="Produit"/>
    <s v="ACT6    PROD - Produit"/>
    <m/>
    <m/>
    <s v="-"/>
    <m/>
    <m/>
    <s v="-"/>
    <s v="R"/>
    <s v="Recettes"/>
    <s v="4AUTR"/>
    <x v="1"/>
    <s v="AUP"/>
    <s v="Autres produits"/>
    <m/>
    <m/>
    <m/>
    <m/>
    <m/>
    <m/>
    <n v="128000"/>
    <n v="102000"/>
    <n v="192000"/>
    <n v="118000"/>
    <n v="147000"/>
    <n v="232000"/>
  </r>
  <r>
    <m/>
    <m/>
    <m/>
    <m/>
    <m/>
    <x v="1"/>
    <m/>
    <m/>
    <x v="4"/>
    <m/>
    <m/>
    <m/>
    <m/>
    <m/>
    <m/>
    <m/>
    <m/>
    <m/>
    <m/>
    <m/>
    <m/>
    <x v="3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29" applyNumberFormats="0" applyBorderFormats="0" applyFontFormats="0" applyPatternFormats="0" applyAlignmentFormats="0" applyWidthHeightFormats="1" dataCaption="Valeurs" grandTotalCaption="Total" updatedVersion="5" minRefreshableVersion="3" showCalcMbrs="0" showDataTips="0" itemPrintTitles="1" createdVersion="3" indent="0" showHeaders="0" outline="1" outlineData="1" multipleFieldFilters="0">
  <location ref="B13:I32" firstHeaderRow="0" firstDataRow="1" firstDataCol="2"/>
  <pivotFields count="36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m="1" x="2"/>
        <item x="1"/>
        <item x="0"/>
        <item t="default"/>
      </items>
    </pivotField>
    <pivotField compact="0" subtotalTop="0" showAll="0"/>
    <pivotField subtotalTop="0" showAll="0"/>
    <pivotField axis="axisRow" compact="0" subtotalTop="0" showAll="0">
      <items count="7">
        <item m="1" x="5"/>
        <item x="4"/>
        <item x="0"/>
        <item x="1"/>
        <item x="2"/>
        <item x="3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ortType="ascending"/>
    <pivotField axis="axisRow" subtotalTop="0" showAll="0" sumSubtotal="1">
      <items count="6">
        <item m="1" x="4"/>
        <item x="3"/>
        <item x="0"/>
        <item x="1"/>
        <item x="2"/>
        <item t="sum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</pivotFields>
  <rowFields count="3">
    <field x="5"/>
    <field x="8"/>
    <field x="21"/>
  </rowFields>
  <rowItems count="19">
    <i>
      <x v="2"/>
    </i>
    <i r="1">
      <x v="2"/>
    </i>
    <i r="2">
      <x v="2"/>
    </i>
    <i r="2">
      <x v="3"/>
    </i>
    <i t="default" r="1">
      <x v="2"/>
    </i>
    <i r="1">
      <x v="3"/>
    </i>
    <i r="2">
      <x v="4"/>
    </i>
    <i t="default" r="1">
      <x v="3"/>
    </i>
    <i r="1">
      <x v="4"/>
    </i>
    <i r="2">
      <x v="4"/>
    </i>
    <i t="default" r="1">
      <x v="4"/>
    </i>
    <i r="1">
      <x v="5"/>
    </i>
    <i r="2">
      <x v="3"/>
    </i>
    <i t="default" r="1">
      <x v="5"/>
    </i>
    <i t="default">
      <x v="2"/>
    </i>
    <i t="sum">
      <x v="1048832"/>
      <x v="1048832"/>
      <x v="2"/>
    </i>
    <i t="sum" r="2">
      <x v="3"/>
    </i>
    <i t="sum" r="2"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MNT1" fld="30" baseField="0" baseItem="0" numFmtId="4"/>
    <dataField name="Somme de MNT2" fld="31" baseField="0" baseItem="0" numFmtId="4"/>
    <dataField name="Somme de MNT3" fld="32" baseField="0" baseItem="0" numFmtId="4"/>
    <dataField name="Somme de MNT4" fld="33" baseField="0" baseItem="0" numFmtId="4"/>
    <dataField name="Somme de MNT5" fld="34" baseField="0" baseItem="0" numFmtId="4"/>
    <dataField name="Somme de MNT6" fld="35" baseField="0" baseItem="0" numFmtId="4"/>
  </dataFields>
  <formats count="45">
    <format dxfId="224">
      <pivotArea grandRow="1" outline="0" collapsedLevelsAreSubtotals="1" fieldPosition="0"/>
    </format>
    <format dxfId="223">
      <pivotArea dataOnly="0" labelOnly="1" grandRow="1" outline="0" fieldPosition="0"/>
    </format>
    <format dxfId="222">
      <pivotArea type="all" dataOnly="0" outline="0" fieldPosition="0"/>
    </format>
    <format dxfId="221">
      <pivotArea grandRow="1" outline="0" collapsedLevelsAreSubtotals="1" fieldPosition="0"/>
    </format>
    <format dxfId="220">
      <pivotArea dataOnly="0" labelOnly="1" grandRow="1" outline="0" fieldPosition="0"/>
    </format>
    <format dxfId="219">
      <pivotArea grandRow="1" outline="0" collapsedLevelsAreSubtotals="1" fieldPosition="0"/>
    </format>
    <format dxfId="218">
      <pivotArea dataOnly="0" labelOnly="1" grandRow="1" outline="0" fieldPosition="0"/>
    </format>
    <format dxfId="217">
      <pivotArea grandRow="1" outline="0" collapsedLevelsAreSubtotals="1" fieldPosition="0"/>
    </format>
    <format dxfId="216">
      <pivotArea dataOnly="0" labelOnly="1" grandRow="1" outline="0" fieldPosition="0"/>
    </format>
    <format dxfId="215">
      <pivotArea grandRow="1" outline="0" collapsedLevelsAreSubtotals="1" fieldPosition="0"/>
    </format>
    <format dxfId="214">
      <pivotArea dataOnly="0" labelOnly="1" grandRow="1" outline="0" fieldPosition="0"/>
    </format>
    <format dxfId="213">
      <pivotArea dataOnly="0" labelOnly="1" grandRow="1" outline="0" fieldPosition="0"/>
    </format>
    <format dxfId="212">
      <pivotArea dataOnly="0" labelOnly="1" grandRow="1" outline="0" fieldPosition="0"/>
    </format>
    <format dxfId="211">
      <pivotArea grandRow="1" outline="0" collapsedLevelsAreSubtotals="1" fieldPosition="0"/>
    </format>
    <format dxfId="210">
      <pivotArea dataOnly="0" labelOnly="1" grandRow="1" outline="0" fieldPosition="0"/>
    </format>
    <format dxfId="209">
      <pivotArea dataOnly="0" labelOnly="1" grandRow="1" outline="0" fieldPosition="0"/>
    </format>
    <format dxfId="208">
      <pivotArea outline="0" fieldPosition="0">
        <references count="1">
          <reference field="4294967294" count="1">
            <x v="3"/>
          </reference>
        </references>
      </pivotArea>
    </format>
    <format dxfId="207">
      <pivotArea outline="0" fieldPosition="0">
        <references count="1">
          <reference field="4294967294" count="1">
            <x v="0"/>
          </reference>
        </references>
      </pivotArea>
    </format>
    <format dxfId="206">
      <pivotArea outline="0" fieldPosition="0">
        <references count="1">
          <reference field="4294967294" count="1">
            <x v="1"/>
          </reference>
        </references>
      </pivotArea>
    </format>
    <format dxfId="205">
      <pivotArea outline="0" fieldPosition="0">
        <references count="1">
          <reference field="4294967294" count="1">
            <x v="2"/>
          </reference>
        </references>
      </pivotArea>
    </format>
    <format dxfId="204">
      <pivotArea outline="0" fieldPosition="0">
        <references count="1">
          <reference field="4294967294" count="1">
            <x v="4"/>
          </reference>
        </references>
      </pivotArea>
    </format>
    <format dxfId="203">
      <pivotArea outline="0" fieldPosition="0">
        <references count="1">
          <reference field="4294967294" count="1">
            <x v="5"/>
          </reference>
        </references>
      </pivotArea>
    </format>
    <format dxfId="202">
      <pivotArea type="all" dataOnly="0" outline="0" fieldPosition="0"/>
    </format>
    <format dxfId="201">
      <pivotArea dataOnly="0" grandRow="1" fieldPosition="0"/>
    </format>
    <format dxfId="200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199">
      <pivotArea type="all" dataOnly="0" outline="0" fieldPosition="0"/>
    </format>
    <format dxfId="198">
      <pivotArea outline="0" collapsedLevelsAreSubtotals="1" fieldPosition="0"/>
    </format>
    <format dxfId="197">
      <pivotArea dataOnly="0" labelOnly="1" fieldPosition="0">
        <references count="1">
          <reference field="5" count="1">
            <x v="0"/>
          </reference>
        </references>
      </pivotArea>
    </format>
    <format dxfId="196">
      <pivotArea dataOnly="0" labelOnly="1" fieldPosition="0">
        <references count="1">
          <reference field="5" count="1" defaultSubtotal="1">
            <x v="0"/>
          </reference>
        </references>
      </pivotArea>
    </format>
    <format dxfId="195">
      <pivotArea dataOnly="0" labelOnly="1" grandRow="1" outline="0" fieldPosition="0"/>
    </format>
    <format dxfId="194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193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192">
      <pivotArea dataOnly="0" labelOnly="1" outline="0" fieldPosition="0">
        <references count="1">
          <reference field="8" count="1">
            <x v="1048832"/>
          </reference>
        </references>
      </pivotArea>
    </format>
    <format dxfId="191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190">
      <pivotArea dataOnly="0" labelOnly="1" fieldPosition="0">
        <references count="1">
          <reference field="21" count="1" sumSubtotal="1">
            <x v="0"/>
          </reference>
        </references>
      </pivotArea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dataOnly="0" labelOnly="1" fieldPosition="0">
        <references count="1">
          <reference field="5" count="1">
            <x v="0"/>
          </reference>
        </references>
      </pivotArea>
    </format>
    <format dxfId="186">
      <pivotArea dataOnly="0" labelOnly="1" fieldPosition="0">
        <references count="1">
          <reference field="5" count="1" defaultSubtotal="1">
            <x v="0"/>
          </reference>
        </references>
      </pivotArea>
    </format>
    <format dxfId="185">
      <pivotArea dataOnly="0" labelOnly="1" grandRow="1" outline="0" fieldPosition="0"/>
    </format>
    <format dxfId="184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183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182">
      <pivotArea dataOnly="0" labelOnly="1" outline="0" fieldPosition="0">
        <references count="1">
          <reference field="8" count="1">
            <x v="1048832"/>
          </reference>
        </references>
      </pivotArea>
    </format>
    <format dxfId="181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180">
      <pivotArea dataOnly="0" labelOnly="1" fieldPosition="0">
        <references count="1">
          <reference field="21" count="1" sumSubtotal="1">
            <x v="0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5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  <filter fld="21" type="captionNotEqual" evalOrder="-1" id="4" stringValue1="">
      <autoFilter ref="A1">
        <filterColumn colId="0">
          <customFilters>
            <customFilter operator="notEqual" val=" 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style="10" customWidth="1" collapsed="1"/>
    <col min="2" max="2" width="24.7109375" style="10" customWidth="1" collapsed="1"/>
    <col min="3" max="3" width="33.7109375" style="10" customWidth="1" collapsed="1"/>
    <col min="4" max="9" width="20.7109375" style="10" customWidth="1" collapsed="1"/>
    <col min="10" max="11" width="21.42578125" style="10" customWidth="1" collapsed="1"/>
    <col min="12" max="12" width="12.7109375" style="10" bestFit="1" customWidth="1" collapsed="1"/>
    <col min="13" max="16384" width="11.42578125" style="10" collapsed="1"/>
  </cols>
  <sheetData>
    <row r="1" spans="1:9" ht="15" customHeight="1" x14ac:dyDescent="0.25">
      <c r="I1" s="22" t="str">
        <f>CONCATENATE("Edité au : ",Donnees!F4)</f>
        <v>Edité au : 01/12/2015</v>
      </c>
    </row>
    <row r="2" spans="1:9" ht="15" customHeight="1" x14ac:dyDescent="0.25">
      <c r="B2" s="23" t="str">
        <f>Donnees!AL6</f>
        <v>Qualiac développement</v>
      </c>
      <c r="C2" s="23"/>
      <c r="D2" s="23"/>
      <c r="E2" s="23"/>
      <c r="F2" s="23"/>
      <c r="G2" s="23"/>
      <c r="H2" s="23"/>
      <c r="I2" s="23"/>
    </row>
    <row r="3" spans="1:9" ht="15" customHeight="1" x14ac:dyDescent="0.25">
      <c r="B3" s="18"/>
      <c r="C3" s="18"/>
      <c r="D3" s="18"/>
      <c r="E3" s="18"/>
      <c r="F3" s="18"/>
      <c r="G3" s="18"/>
      <c r="H3" s="18"/>
      <c r="I3" s="18"/>
    </row>
    <row r="4" spans="1:9" ht="15" customHeight="1" x14ac:dyDescent="0.25">
      <c r="B4" s="35" t="s">
        <v>76</v>
      </c>
      <c r="C4" s="35"/>
      <c r="D4" s="35"/>
      <c r="E4" s="35"/>
      <c r="F4" s="35"/>
      <c r="G4" s="35"/>
      <c r="H4" s="35"/>
      <c r="I4" s="35"/>
    </row>
    <row r="5" spans="1:9" ht="15" customHeight="1" x14ac:dyDescent="0.25">
      <c r="B5" s="19"/>
      <c r="C5" s="19"/>
      <c r="D5" s="19"/>
      <c r="E5" s="19"/>
      <c r="F5" s="19"/>
      <c r="G5" s="19"/>
      <c r="H5" s="19"/>
      <c r="I5" s="19"/>
    </row>
    <row r="6" spans="1:9" ht="15" customHeight="1" x14ac:dyDescent="0.25">
      <c r="B6" s="26" t="s">
        <v>14</v>
      </c>
      <c r="C6" s="27"/>
      <c r="D6" s="27"/>
      <c r="E6" s="27"/>
      <c r="F6" s="27"/>
      <c r="G6" s="27"/>
      <c r="H6" s="27"/>
      <c r="I6" s="28"/>
    </row>
    <row r="7" spans="1:9" ht="15" customHeight="1" x14ac:dyDescent="0.25">
      <c r="B7" s="36"/>
      <c r="C7" s="36"/>
      <c r="D7" s="36"/>
      <c r="E7" s="36"/>
      <c r="F7" s="36"/>
      <c r="G7" s="36"/>
      <c r="H7" s="36"/>
      <c r="I7" s="36"/>
    </row>
    <row r="8" spans="1:9" ht="15" customHeight="1" x14ac:dyDescent="0.25">
      <c r="B8" s="29" t="s">
        <v>72</v>
      </c>
      <c r="C8" s="29"/>
      <c r="D8" s="29"/>
      <c r="E8" s="29"/>
      <c r="F8" s="29"/>
      <c r="G8" s="29"/>
      <c r="H8" s="29"/>
      <c r="I8" s="29"/>
    </row>
    <row r="9" spans="1:9" ht="15" customHeight="1" x14ac:dyDescent="0.25">
      <c r="B9" s="30"/>
      <c r="C9" s="30"/>
      <c r="D9" s="30"/>
      <c r="E9" s="30"/>
      <c r="F9" s="30"/>
      <c r="G9" s="30"/>
      <c r="H9" s="30"/>
      <c r="I9" s="30"/>
    </row>
    <row r="10" spans="1:9" ht="15" customHeight="1" x14ac:dyDescent="0.25">
      <c r="B10" s="5" t="s">
        <v>20</v>
      </c>
      <c r="C10" s="6"/>
      <c r="D10" s="7" t="s">
        <v>23</v>
      </c>
      <c r="E10" s="34" t="str">
        <f>CONCATENATE("Prévision ",Donnees!E1)</f>
        <v>Prévision 2015</v>
      </c>
      <c r="F10" s="34"/>
      <c r="G10" s="31" t="str">
        <f>CONCATENATE("Prévisions en ",Donnees!E1+1," et suivantes")</f>
        <v>Prévisions en 2016 et suivantes</v>
      </c>
      <c r="H10" s="32"/>
      <c r="I10" s="33"/>
    </row>
    <row r="11" spans="1:9" ht="45" x14ac:dyDescent="0.25">
      <c r="B11" s="24" t="s">
        <v>21</v>
      </c>
      <c r="C11" s="24" t="s">
        <v>22</v>
      </c>
      <c r="D11" s="20" t="s">
        <v>33</v>
      </c>
      <c r="E11" s="20" t="str">
        <f>CONCATENATE("Ressources des années antérieures à ",Donnees!E1)</f>
        <v>Ressources des années antérieures à 2015</v>
      </c>
      <c r="F11" s="20" t="str">
        <f>CONCATENATE("Ressources prévues en ",Donnees!E1)</f>
        <v>Ressources prévues en 2015</v>
      </c>
      <c r="G11" s="20" t="str">
        <f>CONCATENATE("Ressources prévues en ",Donnees!E1+1)</f>
        <v>Ressources prévues en 2016</v>
      </c>
      <c r="H11" s="20" t="str">
        <f>CONCATENATE("Ressources prévues en ",Donnees!E1+2)</f>
        <v>Ressources prévues en 2017</v>
      </c>
      <c r="I11" s="20" t="str">
        <f>CONCATENATE("Ressources prévues &gt; ",Donnees!E1+2)</f>
        <v>Ressources prévues &gt; 2017</v>
      </c>
    </row>
    <row r="12" spans="1:9" ht="15" customHeight="1" x14ac:dyDescent="0.25">
      <c r="B12" s="25"/>
      <c r="C12" s="25"/>
      <c r="D12" s="8" t="s">
        <v>24</v>
      </c>
      <c r="E12" s="8" t="s">
        <v>25</v>
      </c>
      <c r="F12" s="8" t="s">
        <v>26</v>
      </c>
      <c r="G12" s="8" t="s">
        <v>73</v>
      </c>
      <c r="H12" s="8" t="s">
        <v>74</v>
      </c>
      <c r="I12" s="8" t="s">
        <v>75</v>
      </c>
    </row>
    <row r="13" spans="1:9" ht="15" hidden="1" customHeight="1" x14ac:dyDescent="0.25">
      <c r="B13" s="11"/>
      <c r="C13" s="12"/>
      <c r="D13" s="12" t="s">
        <v>10</v>
      </c>
      <c r="E13" s="12" t="s">
        <v>11</v>
      </c>
      <c r="F13" s="12" t="s">
        <v>12</v>
      </c>
      <c r="G13" s="12" t="s">
        <v>13</v>
      </c>
      <c r="H13" s="12" t="s">
        <v>17</v>
      </c>
      <c r="I13" s="13" t="s">
        <v>18</v>
      </c>
    </row>
    <row r="14" spans="1:9" ht="15" customHeight="1" x14ac:dyDescent="0.25">
      <c r="A14" s="9"/>
      <c r="B14" s="37" t="s">
        <v>82</v>
      </c>
      <c r="C14" s="12"/>
      <c r="D14" s="38"/>
      <c r="E14" s="38"/>
      <c r="F14" s="38"/>
      <c r="G14" s="38"/>
      <c r="H14" s="38"/>
      <c r="I14" s="39"/>
    </row>
    <row r="15" spans="1:9" ht="15" customHeight="1" x14ac:dyDescent="0.25">
      <c r="A15" s="9"/>
      <c r="B15" s="40" t="s">
        <v>85</v>
      </c>
      <c r="C15" s="12"/>
      <c r="D15" s="38"/>
      <c r="E15" s="38"/>
      <c r="F15" s="38"/>
      <c r="G15" s="38"/>
      <c r="H15" s="38"/>
      <c r="I15" s="39"/>
    </row>
    <row r="16" spans="1:9" ht="15" customHeight="1" x14ac:dyDescent="0.25">
      <c r="A16" s="9"/>
      <c r="B16" s="11"/>
      <c r="C16" s="41" t="s">
        <v>90</v>
      </c>
      <c r="D16" s="38">
        <v>4105000</v>
      </c>
      <c r="E16" s="38">
        <v>820000</v>
      </c>
      <c r="F16" s="38">
        <v>2808000</v>
      </c>
      <c r="G16" s="38">
        <v>2141000</v>
      </c>
      <c r="H16" s="38">
        <v>2628000</v>
      </c>
      <c r="I16" s="39">
        <v>2648000</v>
      </c>
    </row>
    <row r="17" spans="2:9" ht="15" customHeight="1" x14ac:dyDescent="0.25">
      <c r="B17" s="11"/>
      <c r="C17" s="41" t="s">
        <v>109</v>
      </c>
      <c r="D17" s="38">
        <v>456000</v>
      </c>
      <c r="E17" s="38">
        <v>147000</v>
      </c>
      <c r="F17" s="38">
        <v>336000</v>
      </c>
      <c r="G17" s="38">
        <v>400000</v>
      </c>
      <c r="H17" s="38">
        <v>300000</v>
      </c>
      <c r="I17" s="39">
        <v>340000</v>
      </c>
    </row>
    <row r="18" spans="2:9" ht="15" customHeight="1" x14ac:dyDescent="0.25">
      <c r="B18" s="40" t="s">
        <v>139</v>
      </c>
      <c r="C18" s="12"/>
      <c r="D18" s="38">
        <v>4561000</v>
      </c>
      <c r="E18" s="38">
        <v>967000</v>
      </c>
      <c r="F18" s="38">
        <v>3144000</v>
      </c>
      <c r="G18" s="38">
        <v>2541000</v>
      </c>
      <c r="H18" s="38">
        <v>2928000</v>
      </c>
      <c r="I18" s="39">
        <v>2988000</v>
      </c>
    </row>
    <row r="19" spans="2:9" ht="15" customHeight="1" x14ac:dyDescent="0.25">
      <c r="B19" s="40" t="s">
        <v>119</v>
      </c>
      <c r="C19" s="12"/>
      <c r="D19" s="38"/>
      <c r="E19" s="38"/>
      <c r="F19" s="38"/>
      <c r="G19" s="38"/>
      <c r="H19" s="38"/>
      <c r="I19" s="39"/>
    </row>
    <row r="20" spans="2:9" ht="15" customHeight="1" x14ac:dyDescent="0.25">
      <c r="B20" s="11"/>
      <c r="C20" s="41" t="s">
        <v>123</v>
      </c>
      <c r="D20" s="38">
        <v>500000</v>
      </c>
      <c r="E20" s="38">
        <v>254000</v>
      </c>
      <c r="F20" s="38">
        <v>384000</v>
      </c>
      <c r="G20" s="38">
        <v>524000</v>
      </c>
      <c r="H20" s="38">
        <v>454000</v>
      </c>
      <c r="I20" s="39">
        <v>384000</v>
      </c>
    </row>
    <row r="21" spans="2:9" ht="15" customHeight="1" x14ac:dyDescent="0.25">
      <c r="B21" s="40" t="s">
        <v>140</v>
      </c>
      <c r="C21" s="12"/>
      <c r="D21" s="38">
        <v>500000</v>
      </c>
      <c r="E21" s="38">
        <v>254000</v>
      </c>
      <c r="F21" s="38">
        <v>384000</v>
      </c>
      <c r="G21" s="38">
        <v>524000</v>
      </c>
      <c r="H21" s="38">
        <v>454000</v>
      </c>
      <c r="I21" s="39">
        <v>384000</v>
      </c>
    </row>
    <row r="22" spans="2:9" ht="15" customHeight="1" x14ac:dyDescent="0.25">
      <c r="B22" s="40" t="s">
        <v>128</v>
      </c>
      <c r="C22" s="12"/>
      <c r="D22" s="38"/>
      <c r="E22" s="38"/>
      <c r="F22" s="38"/>
      <c r="G22" s="38"/>
      <c r="H22" s="38"/>
      <c r="I22" s="39"/>
    </row>
    <row r="23" spans="2:9" ht="15" customHeight="1" x14ac:dyDescent="0.25">
      <c r="B23" s="11"/>
      <c r="C23" s="41" t="s">
        <v>123</v>
      </c>
      <c r="D23" s="38">
        <v>250000</v>
      </c>
      <c r="E23" s="38">
        <v>104000</v>
      </c>
      <c r="F23" s="38">
        <v>192000</v>
      </c>
      <c r="G23" s="38">
        <v>230000</v>
      </c>
      <c r="H23" s="38">
        <v>263000</v>
      </c>
      <c r="I23" s="39">
        <v>172000</v>
      </c>
    </row>
    <row r="24" spans="2:9" ht="15" customHeight="1" x14ac:dyDescent="0.25">
      <c r="B24" s="40" t="s">
        <v>141</v>
      </c>
      <c r="C24" s="12"/>
      <c r="D24" s="38">
        <v>250000</v>
      </c>
      <c r="E24" s="38">
        <v>104000</v>
      </c>
      <c r="F24" s="38">
        <v>192000</v>
      </c>
      <c r="G24" s="38">
        <v>230000</v>
      </c>
      <c r="H24" s="38">
        <v>263000</v>
      </c>
      <c r="I24" s="39">
        <v>172000</v>
      </c>
    </row>
    <row r="25" spans="2:9" ht="15" customHeight="1" x14ac:dyDescent="0.25">
      <c r="B25" s="40" t="s">
        <v>134</v>
      </c>
      <c r="C25" s="12"/>
      <c r="D25" s="38"/>
      <c r="E25" s="38"/>
      <c r="F25" s="38"/>
      <c r="G25" s="38"/>
      <c r="H25" s="38"/>
      <c r="I25" s="39"/>
    </row>
    <row r="26" spans="2:9" ht="15" customHeight="1" x14ac:dyDescent="0.25">
      <c r="B26" s="11"/>
      <c r="C26" s="41" t="s">
        <v>109</v>
      </c>
      <c r="D26" s="38">
        <v>128000</v>
      </c>
      <c r="E26" s="38">
        <v>102000</v>
      </c>
      <c r="F26" s="38">
        <v>192000</v>
      </c>
      <c r="G26" s="38">
        <v>118000</v>
      </c>
      <c r="H26" s="38">
        <v>147000</v>
      </c>
      <c r="I26" s="39">
        <v>232000</v>
      </c>
    </row>
    <row r="27" spans="2:9" ht="15" customHeight="1" x14ac:dyDescent="0.25">
      <c r="B27" s="40" t="s">
        <v>142</v>
      </c>
      <c r="C27" s="12"/>
      <c r="D27" s="38">
        <v>128000</v>
      </c>
      <c r="E27" s="38">
        <v>102000</v>
      </c>
      <c r="F27" s="38">
        <v>192000</v>
      </c>
      <c r="G27" s="38">
        <v>118000</v>
      </c>
      <c r="H27" s="38">
        <v>147000</v>
      </c>
      <c r="I27" s="39">
        <v>232000</v>
      </c>
    </row>
    <row r="28" spans="2:9" ht="15" customHeight="1" x14ac:dyDescent="0.25">
      <c r="B28" s="37" t="s">
        <v>143</v>
      </c>
      <c r="C28" s="12"/>
      <c r="D28" s="38">
        <v>5439000</v>
      </c>
      <c r="E28" s="38">
        <v>1427000</v>
      </c>
      <c r="F28" s="38">
        <v>3912000</v>
      </c>
      <c r="G28" s="38">
        <v>3413000</v>
      </c>
      <c r="H28" s="38">
        <v>3792000</v>
      </c>
      <c r="I28" s="39">
        <v>3776000</v>
      </c>
    </row>
    <row r="29" spans="2:9" ht="15" customHeight="1" x14ac:dyDescent="0.25">
      <c r="B29" s="37"/>
      <c r="C29" s="41" t="s">
        <v>144</v>
      </c>
      <c r="D29" s="38">
        <v>4105000</v>
      </c>
      <c r="E29" s="38">
        <v>820000</v>
      </c>
      <c r="F29" s="38">
        <v>2808000</v>
      </c>
      <c r="G29" s="38">
        <v>2141000</v>
      </c>
      <c r="H29" s="38">
        <v>2628000</v>
      </c>
      <c r="I29" s="39">
        <v>2648000</v>
      </c>
    </row>
    <row r="30" spans="2:9" ht="15" customHeight="1" x14ac:dyDescent="0.25">
      <c r="B30" s="11"/>
      <c r="C30" s="41" t="s">
        <v>145</v>
      </c>
      <c r="D30" s="38">
        <v>584000</v>
      </c>
      <c r="E30" s="38">
        <v>249000</v>
      </c>
      <c r="F30" s="38">
        <v>528000</v>
      </c>
      <c r="G30" s="38">
        <v>518000</v>
      </c>
      <c r="H30" s="38">
        <v>447000</v>
      </c>
      <c r="I30" s="39">
        <v>572000</v>
      </c>
    </row>
    <row r="31" spans="2:9" ht="15" customHeight="1" x14ac:dyDescent="0.25">
      <c r="B31" s="11"/>
      <c r="C31" s="41" t="s">
        <v>146</v>
      </c>
      <c r="D31" s="38">
        <v>750000</v>
      </c>
      <c r="E31" s="38">
        <v>358000</v>
      </c>
      <c r="F31" s="38">
        <v>576000</v>
      </c>
      <c r="G31" s="38">
        <v>754000</v>
      </c>
      <c r="H31" s="38">
        <v>717000</v>
      </c>
      <c r="I31" s="39">
        <v>556000</v>
      </c>
    </row>
    <row r="32" spans="2:9" ht="15" customHeight="1" x14ac:dyDescent="0.25">
      <c r="B32" s="14" t="s">
        <v>19</v>
      </c>
      <c r="C32" s="15"/>
      <c r="D32" s="16">
        <v>5439000</v>
      </c>
      <c r="E32" s="16">
        <v>1427000</v>
      </c>
      <c r="F32" s="16">
        <v>3912000</v>
      </c>
      <c r="G32" s="16">
        <v>3413000</v>
      </c>
      <c r="H32" s="16">
        <v>3792000</v>
      </c>
      <c r="I32" s="17">
        <v>3776000</v>
      </c>
    </row>
    <row r="33" spans="9:9" ht="15" customHeight="1" x14ac:dyDescent="0.25">
      <c r="I33" s="9"/>
    </row>
    <row r="34" spans="9:9" ht="15" customHeight="1" x14ac:dyDescent="0.25">
      <c r="I34" s="9"/>
    </row>
    <row r="35" spans="9:9" ht="15" customHeight="1" x14ac:dyDescent="0.25">
      <c r="I35" s="9"/>
    </row>
    <row r="36" spans="9:9" ht="15" customHeight="1" x14ac:dyDescent="0.25">
      <c r="I36" s="9"/>
    </row>
    <row r="37" spans="9:9" ht="15" customHeight="1" x14ac:dyDescent="0.25"/>
    <row r="38" spans="9:9" ht="15" customHeight="1" x14ac:dyDescent="0.25"/>
    <row r="39" spans="9:9" ht="15" customHeight="1" x14ac:dyDescent="0.25"/>
    <row r="40" spans="9:9" ht="15" customHeight="1" x14ac:dyDescent="0.25"/>
    <row r="41" spans="9:9" ht="15" customHeight="1" x14ac:dyDescent="0.25"/>
    <row r="42" spans="9:9" ht="15" customHeight="1" x14ac:dyDescent="0.25"/>
    <row r="43" spans="9:9" ht="15" customHeight="1" x14ac:dyDescent="0.25"/>
    <row r="44" spans="9:9" ht="15" customHeight="1" x14ac:dyDescent="0.25"/>
    <row r="45" spans="9:9" ht="15" customHeight="1" x14ac:dyDescent="0.25"/>
    <row r="46" spans="9:9" ht="15" customHeight="1" x14ac:dyDescent="0.25"/>
    <row r="47" spans="9:9" ht="15" customHeight="1" x14ac:dyDescent="0.25"/>
    <row r="48" spans="9:9" ht="15" customHeight="1" x14ac:dyDescent="0.25"/>
    <row r="49" ht="15" customHeight="1" x14ac:dyDescent="0.25"/>
  </sheetData>
  <mergeCells count="10">
    <mergeCell ref="B2:I2"/>
    <mergeCell ref="B11:B12"/>
    <mergeCell ref="C11:C12"/>
    <mergeCell ref="B6:I6"/>
    <mergeCell ref="B8:I8"/>
    <mergeCell ref="B9:I9"/>
    <mergeCell ref="G10:I10"/>
    <mergeCell ref="E10:F10"/>
    <mergeCell ref="B4:I4"/>
    <mergeCell ref="B7:I7"/>
  </mergeCells>
  <pageMargins left="0.7" right="0.7" top="0.75" bottom="0.75" header="0.3" footer="0.3"/>
  <pageSetup paperSize="9" scale="31" orientation="portrait" r:id="rId2"/>
  <ignoredErrors>
    <ignoredError sqref="D12:I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workbookViewId="0"/>
  </sheetViews>
  <sheetFormatPr baseColWidth="10" defaultRowHeight="15" x14ac:dyDescent="0.25"/>
  <cols>
    <col min="1" max="1" width="14.5703125" bestFit="1" customWidth="1" collapsed="1"/>
    <col min="2" max="3" width="11.42578125" style="1" collapsed="1"/>
    <col min="4" max="4" width="19.5703125" bestFit="1" customWidth="1" collapsed="1"/>
    <col min="5" max="6" width="11.42578125" style="1" collapsed="1"/>
    <col min="8" max="9" width="11.42578125" style="1" collapsed="1"/>
    <col min="11" max="30" width="11.42578125" style="1" collapsed="1"/>
    <col min="31" max="34" width="11.42578125" customWidth="1" collapsed="1"/>
    <col min="35" max="36" width="11.42578125" style="1" customWidth="1" collapsed="1"/>
    <col min="37" max="48" width="11.42578125" hidden="1" customWidth="1" collapsed="1"/>
  </cols>
  <sheetData>
    <row r="1" spans="1:48" s="1" customFormat="1" x14ac:dyDescent="0.25">
      <c r="A1" s="1" t="s">
        <v>64</v>
      </c>
      <c r="B1" s="1" t="str">
        <f>AK6</f>
        <v>IND</v>
      </c>
      <c r="C1" s="21" t="str">
        <f>AL6</f>
        <v>Qualiac développement</v>
      </c>
      <c r="D1" s="1" t="s">
        <v>65</v>
      </c>
      <c r="E1" s="1">
        <f>AP6</f>
        <v>2015</v>
      </c>
      <c r="F1" s="21"/>
    </row>
    <row r="2" spans="1:48" s="1" customFormat="1" x14ac:dyDescent="0.25">
      <c r="A2" s="1" t="s">
        <v>66</v>
      </c>
      <c r="B2" s="1" t="str">
        <f>AQ6</f>
        <v>CENTRE</v>
      </c>
      <c r="C2" s="1" t="str">
        <f>AR6</f>
        <v>Centre</v>
      </c>
      <c r="D2" s="1" t="s">
        <v>68</v>
      </c>
      <c r="E2" s="1" t="str">
        <f>AS6</f>
        <v>DAT</v>
      </c>
      <c r="F2" s="21"/>
    </row>
    <row r="3" spans="1:48" s="1" customFormat="1" x14ac:dyDescent="0.25">
      <c r="A3" s="1" t="s">
        <v>67</v>
      </c>
      <c r="B3" s="1" t="str">
        <f>AT6</f>
        <v>R</v>
      </c>
      <c r="C3" s="1" t="str">
        <f>AU6</f>
        <v>Recettes</v>
      </c>
      <c r="D3" s="1" t="s">
        <v>68</v>
      </c>
      <c r="E3" s="1" t="str">
        <f>AV6</f>
        <v>FI1</v>
      </c>
      <c r="F3" s="21"/>
    </row>
    <row r="4" spans="1:48" s="1" customFormat="1" x14ac:dyDescent="0.25">
      <c r="A4" s="1" t="s">
        <v>69</v>
      </c>
      <c r="B4" s="1" t="str">
        <f>AM6</f>
        <v>299079</v>
      </c>
      <c r="C4" s="1" t="s">
        <v>70</v>
      </c>
      <c r="D4" s="1" t="str">
        <f>AN6</f>
        <v>PR</v>
      </c>
      <c r="E4" s="1" t="s">
        <v>71</v>
      </c>
      <c r="F4" s="21" t="str">
        <f>AO6</f>
        <v>01/12/2015</v>
      </c>
    </row>
    <row r="5" spans="1:48" s="2" customFormat="1" x14ac:dyDescent="0.25">
      <c r="A5" s="2" t="s">
        <v>0</v>
      </c>
      <c r="B5" s="2" t="s">
        <v>52</v>
      </c>
      <c r="C5" s="2" t="s">
        <v>58</v>
      </c>
      <c r="D5" s="2" t="s">
        <v>1</v>
      </c>
      <c r="E5" s="2" t="s">
        <v>53</v>
      </c>
      <c r="F5" s="2" t="s">
        <v>59</v>
      </c>
      <c r="G5" s="2" t="s">
        <v>2</v>
      </c>
      <c r="H5" s="2" t="s">
        <v>54</v>
      </c>
      <c r="I5" s="2" t="s">
        <v>60</v>
      </c>
      <c r="J5" s="2" t="s">
        <v>4</v>
      </c>
      <c r="K5" s="2" t="s">
        <v>55</v>
      </c>
      <c r="L5" s="2" t="s">
        <v>61</v>
      </c>
      <c r="M5" s="2" t="s">
        <v>5</v>
      </c>
      <c r="N5" s="2" t="s">
        <v>57</v>
      </c>
      <c r="O5" s="2" t="s">
        <v>62</v>
      </c>
      <c r="P5" s="2" t="s">
        <v>6</v>
      </c>
      <c r="Q5" s="2" t="s">
        <v>56</v>
      </c>
      <c r="R5" s="2" t="s">
        <v>63</v>
      </c>
      <c r="S5" s="2" t="s">
        <v>27</v>
      </c>
      <c r="T5" s="2" t="s">
        <v>46</v>
      </c>
      <c r="U5" s="2" t="s">
        <v>28</v>
      </c>
      <c r="V5" s="2" t="s">
        <v>47</v>
      </c>
      <c r="W5" s="2" t="s">
        <v>29</v>
      </c>
      <c r="X5" s="2" t="s">
        <v>48</v>
      </c>
      <c r="Y5" s="2" t="s">
        <v>30</v>
      </c>
      <c r="Z5" s="2" t="s">
        <v>49</v>
      </c>
      <c r="AA5" s="2" t="s">
        <v>31</v>
      </c>
      <c r="AB5" s="2" t="s">
        <v>50</v>
      </c>
      <c r="AC5" s="2" t="s">
        <v>32</v>
      </c>
      <c r="AD5" s="2" t="s">
        <v>51</v>
      </c>
      <c r="AE5" s="2" t="s">
        <v>7</v>
      </c>
      <c r="AF5" s="2" t="s">
        <v>8</v>
      </c>
      <c r="AG5" s="2" t="s">
        <v>9</v>
      </c>
      <c r="AH5" s="2" t="s">
        <v>3</v>
      </c>
      <c r="AI5" s="2" t="s">
        <v>15</v>
      </c>
      <c r="AJ5" s="2" t="s">
        <v>16</v>
      </c>
      <c r="AK5" s="2" t="s">
        <v>34</v>
      </c>
      <c r="AL5" s="2" t="s">
        <v>35</v>
      </c>
      <c r="AM5" s="2" t="s">
        <v>36</v>
      </c>
      <c r="AN5" s="2" t="s">
        <v>37</v>
      </c>
      <c r="AO5" s="2" t="s">
        <v>38</v>
      </c>
      <c r="AP5" s="2" t="s">
        <v>39</v>
      </c>
      <c r="AQ5" s="2" t="s">
        <v>40</v>
      </c>
      <c r="AR5" s="2" t="s">
        <v>41</v>
      </c>
      <c r="AS5" s="2" t="s">
        <v>42</v>
      </c>
      <c r="AT5" s="2" t="s">
        <v>43</v>
      </c>
      <c r="AU5" s="2" t="s">
        <v>44</v>
      </c>
      <c r="AV5" s="2" t="s">
        <v>45</v>
      </c>
    </row>
    <row r="6" spans="1:48" x14ac:dyDescent="0.25">
      <c r="A6" s="2" t="s">
        <v>77</v>
      </c>
      <c r="B6" s="2" t="s">
        <v>78</v>
      </c>
      <c r="C6" s="2" t="s">
        <v>79</v>
      </c>
      <c r="D6" s="2" t="s">
        <v>80</v>
      </c>
      <c r="E6" s="2" t="s">
        <v>81</v>
      </c>
      <c r="F6" s="2" t="s">
        <v>82</v>
      </c>
      <c r="G6" s="2" t="s">
        <v>83</v>
      </c>
      <c r="H6" s="2" t="s">
        <v>84</v>
      </c>
      <c r="I6" s="2" t="s">
        <v>85</v>
      </c>
      <c r="J6" s="2"/>
      <c r="K6" s="2"/>
      <c r="L6" s="2" t="s">
        <v>86</v>
      </c>
      <c r="M6" s="2"/>
      <c r="N6" s="2"/>
      <c r="O6" s="2" t="s">
        <v>86</v>
      </c>
      <c r="P6" s="2"/>
      <c r="Q6" s="2"/>
      <c r="R6" s="2" t="s">
        <v>86</v>
      </c>
      <c r="S6" s="2" t="s">
        <v>87</v>
      </c>
      <c r="T6" s="2" t="s">
        <v>88</v>
      </c>
      <c r="U6" s="2" t="s">
        <v>89</v>
      </c>
      <c r="V6" s="2" t="s">
        <v>90</v>
      </c>
      <c r="W6" s="2" t="s">
        <v>91</v>
      </c>
      <c r="X6" s="2" t="s">
        <v>92</v>
      </c>
      <c r="Y6" s="2"/>
      <c r="Z6" s="2"/>
      <c r="AA6" s="2"/>
      <c r="AB6" s="2"/>
      <c r="AC6" s="2"/>
      <c r="AD6" s="2"/>
      <c r="AE6" s="3">
        <v>2800000</v>
      </c>
      <c r="AF6" s="3">
        <v>500000</v>
      </c>
      <c r="AG6" s="3">
        <v>1800000</v>
      </c>
      <c r="AH6" s="3">
        <v>2000000</v>
      </c>
      <c r="AI6" s="3">
        <v>2100000</v>
      </c>
      <c r="AJ6" s="3">
        <v>2280000</v>
      </c>
      <c r="AK6" t="s">
        <v>93</v>
      </c>
      <c r="AL6" s="4" t="s">
        <v>94</v>
      </c>
      <c r="AM6" t="s">
        <v>95</v>
      </c>
      <c r="AN6" t="s">
        <v>96</v>
      </c>
      <c r="AO6" t="s">
        <v>97</v>
      </c>
      <c r="AP6" s="1">
        <v>2015</v>
      </c>
      <c r="AQ6" t="s">
        <v>77</v>
      </c>
      <c r="AR6" t="s">
        <v>78</v>
      </c>
      <c r="AS6" t="s">
        <v>98</v>
      </c>
      <c r="AT6" t="s">
        <v>87</v>
      </c>
      <c r="AU6" t="s">
        <v>88</v>
      </c>
      <c r="AV6" t="s">
        <v>99</v>
      </c>
    </row>
    <row r="7" spans="1:48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100</v>
      </c>
      <c r="K7" s="2" t="s">
        <v>101</v>
      </c>
      <c r="L7" s="2" t="s">
        <v>102</v>
      </c>
      <c r="M7" s="2"/>
      <c r="N7" s="2"/>
      <c r="O7" s="2" t="s">
        <v>86</v>
      </c>
      <c r="P7" s="2"/>
      <c r="Q7" s="2"/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103</v>
      </c>
      <c r="X7" s="2" t="s">
        <v>104</v>
      </c>
      <c r="Y7" s="2"/>
      <c r="Z7" s="2"/>
      <c r="AA7" s="2"/>
      <c r="AB7" s="2"/>
      <c r="AC7" s="2"/>
      <c r="AD7" s="2"/>
      <c r="AE7" s="3">
        <v>859000</v>
      </c>
      <c r="AF7" s="3">
        <v>250000</v>
      </c>
      <c r="AG7" s="3">
        <v>672000</v>
      </c>
      <c r="AH7" s="3">
        <v>100000</v>
      </c>
      <c r="AI7" s="3">
        <v>92000</v>
      </c>
      <c r="AJ7" s="3">
        <v>82000</v>
      </c>
      <c r="AL7" s="4"/>
      <c r="AP7" s="1">
        <v>2015</v>
      </c>
    </row>
    <row r="8" spans="1:48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105</v>
      </c>
      <c r="K8" s="2" t="s">
        <v>106</v>
      </c>
      <c r="L8" s="2" t="s">
        <v>107</v>
      </c>
      <c r="M8" s="2"/>
      <c r="N8" s="2"/>
      <c r="O8" s="2" t="s">
        <v>86</v>
      </c>
      <c r="P8" s="2"/>
      <c r="Q8" s="2"/>
      <c r="R8" s="2" t="s">
        <v>86</v>
      </c>
      <c r="S8" s="2" t="s">
        <v>87</v>
      </c>
      <c r="T8" s="2" t="s">
        <v>88</v>
      </c>
      <c r="U8" s="2" t="s">
        <v>108</v>
      </c>
      <c r="V8" s="2" t="s">
        <v>109</v>
      </c>
      <c r="W8" s="2" t="s">
        <v>110</v>
      </c>
      <c r="X8" s="2" t="s">
        <v>111</v>
      </c>
      <c r="Y8" s="2"/>
      <c r="Z8" s="2"/>
      <c r="AA8" s="2"/>
      <c r="AB8" s="2"/>
      <c r="AC8" s="2"/>
      <c r="AD8" s="2"/>
      <c r="AE8" s="3">
        <v>456000</v>
      </c>
      <c r="AF8" s="3">
        <v>147000</v>
      </c>
      <c r="AG8" s="3">
        <v>336000</v>
      </c>
      <c r="AH8" s="3">
        <v>400000</v>
      </c>
      <c r="AI8" s="3">
        <v>300000</v>
      </c>
      <c r="AJ8" s="3">
        <v>340000</v>
      </c>
      <c r="AL8" s="4"/>
      <c r="AP8" s="1">
        <v>2015</v>
      </c>
    </row>
    <row r="9" spans="1:48" x14ac:dyDescent="0.25">
      <c r="A9" s="2" t="s">
        <v>77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112</v>
      </c>
      <c r="K9" s="2" t="s">
        <v>113</v>
      </c>
      <c r="L9" s="2" t="s">
        <v>114</v>
      </c>
      <c r="M9" s="2"/>
      <c r="N9" s="2"/>
      <c r="O9" s="2" t="s">
        <v>86</v>
      </c>
      <c r="P9" s="2"/>
      <c r="Q9" s="2"/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2" t="s">
        <v>115</v>
      </c>
      <c r="X9" s="2" t="s">
        <v>116</v>
      </c>
      <c r="Y9" s="2"/>
      <c r="Z9" s="2"/>
      <c r="AA9" s="2"/>
      <c r="AB9" s="2"/>
      <c r="AC9" s="2"/>
      <c r="AD9" s="2"/>
      <c r="AE9" s="3">
        <v>446000</v>
      </c>
      <c r="AF9" s="3">
        <v>70000</v>
      </c>
      <c r="AG9" s="3">
        <v>336000</v>
      </c>
      <c r="AH9" s="3">
        <v>41000</v>
      </c>
      <c r="AI9" s="3">
        <v>436000</v>
      </c>
      <c r="AJ9" s="3">
        <v>286000</v>
      </c>
      <c r="AL9" s="4"/>
      <c r="AP9" s="1">
        <v>2015</v>
      </c>
    </row>
    <row r="10" spans="1:48" x14ac:dyDescent="0.25">
      <c r="A10" s="2" t="s">
        <v>77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117</v>
      </c>
      <c r="H10" s="2" t="s">
        <v>118</v>
      </c>
      <c r="I10" s="2" t="s">
        <v>119</v>
      </c>
      <c r="J10" s="2" t="s">
        <v>120</v>
      </c>
      <c r="K10" s="2" t="s">
        <v>101</v>
      </c>
      <c r="L10" s="2" t="s">
        <v>121</v>
      </c>
      <c r="M10" s="2"/>
      <c r="N10" s="2"/>
      <c r="O10" s="2" t="s">
        <v>86</v>
      </c>
      <c r="P10" s="2"/>
      <c r="Q10" s="2"/>
      <c r="R10" s="2" t="s">
        <v>86</v>
      </c>
      <c r="S10" s="2" t="s">
        <v>87</v>
      </c>
      <c r="T10" s="2" t="s">
        <v>88</v>
      </c>
      <c r="U10" s="2" t="s">
        <v>122</v>
      </c>
      <c r="V10" s="2" t="s">
        <v>123</v>
      </c>
      <c r="W10" s="2" t="s">
        <v>124</v>
      </c>
      <c r="X10" s="2" t="s">
        <v>125</v>
      </c>
      <c r="Y10" s="2"/>
      <c r="Z10" s="2"/>
      <c r="AA10" s="2"/>
      <c r="AB10" s="2"/>
      <c r="AC10" s="2"/>
      <c r="AD10" s="2"/>
      <c r="AE10" s="3">
        <v>500000</v>
      </c>
      <c r="AF10" s="3">
        <v>254000</v>
      </c>
      <c r="AG10" s="3">
        <v>384000</v>
      </c>
      <c r="AH10" s="3">
        <v>524000</v>
      </c>
      <c r="AI10" s="3">
        <v>454000</v>
      </c>
      <c r="AJ10" s="3">
        <v>384000</v>
      </c>
      <c r="AL10" s="4"/>
      <c r="AP10" s="1">
        <v>2015</v>
      </c>
    </row>
    <row r="11" spans="1:48" x14ac:dyDescent="0.25">
      <c r="A11" s="2" t="s">
        <v>77</v>
      </c>
      <c r="B11" s="2" t="s">
        <v>78</v>
      </c>
      <c r="C11" s="2" t="s">
        <v>79</v>
      </c>
      <c r="D11" s="2" t="s">
        <v>80</v>
      </c>
      <c r="E11" s="2" t="s">
        <v>81</v>
      </c>
      <c r="F11" s="2" t="s">
        <v>82</v>
      </c>
      <c r="G11" s="2" t="s">
        <v>126</v>
      </c>
      <c r="H11" s="2" t="s">
        <v>127</v>
      </c>
      <c r="I11" s="2" t="s">
        <v>128</v>
      </c>
      <c r="J11" s="2" t="s">
        <v>129</v>
      </c>
      <c r="K11" s="2" t="s">
        <v>106</v>
      </c>
      <c r="L11" s="2" t="s">
        <v>130</v>
      </c>
      <c r="M11" s="2"/>
      <c r="N11" s="2"/>
      <c r="O11" s="2" t="s">
        <v>86</v>
      </c>
      <c r="P11" s="2"/>
      <c r="Q11" s="2"/>
      <c r="R11" s="2" t="s">
        <v>86</v>
      </c>
      <c r="S11" s="2" t="s">
        <v>87</v>
      </c>
      <c r="T11" s="2" t="s">
        <v>88</v>
      </c>
      <c r="U11" s="2" t="s">
        <v>122</v>
      </c>
      <c r="V11" s="2" t="s">
        <v>123</v>
      </c>
      <c r="W11" s="2" t="s">
        <v>131</v>
      </c>
      <c r="X11" s="2" t="s">
        <v>109</v>
      </c>
      <c r="Y11" s="2"/>
      <c r="Z11" s="2"/>
      <c r="AA11" s="2"/>
      <c r="AB11" s="2"/>
      <c r="AC11" s="2"/>
      <c r="AD11" s="2"/>
      <c r="AE11" s="3">
        <v>250000</v>
      </c>
      <c r="AF11" s="3">
        <v>104000</v>
      </c>
      <c r="AG11" s="3">
        <v>192000</v>
      </c>
      <c r="AH11" s="3">
        <v>230000</v>
      </c>
      <c r="AI11" s="3">
        <v>263000</v>
      </c>
      <c r="AJ11" s="3">
        <v>172000</v>
      </c>
      <c r="AL11" s="4"/>
      <c r="AP11" s="1">
        <v>2015</v>
      </c>
    </row>
    <row r="12" spans="1:48" x14ac:dyDescent="0.25">
      <c r="A12" s="2" t="s">
        <v>77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82</v>
      </c>
      <c r="G12" s="2" t="s">
        <v>132</v>
      </c>
      <c r="H12" s="2" t="s">
        <v>133</v>
      </c>
      <c r="I12" s="2" t="s">
        <v>134</v>
      </c>
      <c r="J12" s="2" t="s">
        <v>135</v>
      </c>
      <c r="K12" s="2" t="s">
        <v>106</v>
      </c>
      <c r="L12" s="2" t="s">
        <v>136</v>
      </c>
      <c r="M12" s="2"/>
      <c r="N12" s="2"/>
      <c r="O12" s="2" t="s">
        <v>86</v>
      </c>
      <c r="P12" s="2"/>
      <c r="Q12" s="2"/>
      <c r="R12" s="2" t="s">
        <v>86</v>
      </c>
      <c r="S12" s="2" t="s">
        <v>87</v>
      </c>
      <c r="T12" s="2" t="s">
        <v>88</v>
      </c>
      <c r="U12" s="2" t="s">
        <v>108</v>
      </c>
      <c r="V12" s="2" t="s">
        <v>109</v>
      </c>
      <c r="W12" s="2" t="s">
        <v>137</v>
      </c>
      <c r="X12" s="2" t="s">
        <v>138</v>
      </c>
      <c r="Y12" s="2"/>
      <c r="Z12" s="2"/>
      <c r="AA12" s="2"/>
      <c r="AB12" s="2"/>
      <c r="AC12" s="2"/>
      <c r="AD12" s="2"/>
      <c r="AE12" s="3">
        <v>128000</v>
      </c>
      <c r="AF12" s="3">
        <v>102000</v>
      </c>
      <c r="AG12" s="3">
        <v>192000</v>
      </c>
      <c r="AH12" s="3">
        <v>118000</v>
      </c>
      <c r="AI12" s="3">
        <v>147000</v>
      </c>
      <c r="AJ12" s="3">
        <v>232000</v>
      </c>
      <c r="AL12" s="4"/>
      <c r="AP12" s="1">
        <v>2015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Op pluriannuelles - Prévision 3</vt:lpstr>
      <vt:lpstr>Donnees</vt:lpstr>
      <vt:lpstr>'Op pluriannuelles - Prévision 3'!Zone_d_impression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dcterms:created xsi:type="dcterms:W3CDTF">2014-02-24T13:13:00Z</dcterms:created>
  <dcterms:modified xsi:type="dcterms:W3CDTF">2015-12-01T14:58:04Z</dcterms:modified>
</cp:coreProperties>
</file>