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h4.01\fr\oct\editions\"/>
    </mc:Choice>
  </mc:AlternateContent>
  <bookViews>
    <workbookView xWindow="0" yWindow="0" windowWidth="25200" windowHeight="11985"/>
  </bookViews>
  <sheets>
    <sheet name="EBPA" sheetId="3" r:id="rId1"/>
    <sheet name="Donnees" sheetId="2" r:id="rId2"/>
  </sheets>
  <calcPr calcId="152511"/>
  <pivotCaches>
    <pivotCache cacheId="20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T48" i="2" l="1"/>
  <c r="BX48" i="2" s="1"/>
  <c r="BW48" i="2"/>
  <c r="BV48" i="2"/>
  <c r="BU48" i="2"/>
  <c r="BS48" i="2"/>
  <c r="BR48" i="2"/>
  <c r="AF48" i="2"/>
  <c r="AC48" i="2"/>
  <c r="Z48" i="2"/>
  <c r="I48" i="2"/>
  <c r="F48" i="2"/>
  <c r="C48" i="2"/>
  <c r="E3" i="3" l="1"/>
  <c r="F2" i="2" l="1"/>
  <c r="E2" i="2"/>
  <c r="B3" i="3" l="1"/>
  <c r="G4" i="3" l="1"/>
  <c r="D4" i="3"/>
  <c r="C2" i="2" l="1"/>
  <c r="B2" i="2"/>
  <c r="F1" i="2"/>
  <c r="D1" i="2"/>
  <c r="B1" i="2"/>
  <c r="J1" i="3" l="1"/>
  <c r="BW47" i="2"/>
  <c r="BV47" i="2"/>
  <c r="BU47" i="2"/>
  <c r="BT47" i="2"/>
  <c r="BS47" i="2"/>
  <c r="BR47" i="2"/>
  <c r="AF47" i="2"/>
  <c r="AC47" i="2"/>
  <c r="Z47" i="2"/>
  <c r="I47" i="2"/>
  <c r="F47" i="2"/>
  <c r="C47" i="2"/>
  <c r="BW46" i="2"/>
  <c r="BV46" i="2"/>
  <c r="BU46" i="2"/>
  <c r="BT46" i="2"/>
  <c r="BS46" i="2"/>
  <c r="BR46" i="2"/>
  <c r="AF46" i="2"/>
  <c r="AC46" i="2"/>
  <c r="Z46" i="2"/>
  <c r="I46" i="2"/>
  <c r="F46" i="2"/>
  <c r="C46" i="2"/>
  <c r="BW45" i="2"/>
  <c r="BV45" i="2"/>
  <c r="BU45" i="2"/>
  <c r="BT45" i="2"/>
  <c r="BS45" i="2"/>
  <c r="BR45" i="2"/>
  <c r="AF45" i="2"/>
  <c r="AC45" i="2"/>
  <c r="Z45" i="2"/>
  <c r="I45" i="2"/>
  <c r="F45" i="2"/>
  <c r="C45" i="2"/>
  <c r="BW44" i="2"/>
  <c r="BV44" i="2"/>
  <c r="BU44" i="2"/>
  <c r="BT44" i="2"/>
  <c r="BS44" i="2"/>
  <c r="BR44" i="2"/>
  <c r="AF44" i="2"/>
  <c r="AC44" i="2"/>
  <c r="Z44" i="2"/>
  <c r="I44" i="2"/>
  <c r="F44" i="2"/>
  <c r="C44" i="2"/>
  <c r="BW43" i="2"/>
  <c r="BV43" i="2"/>
  <c r="BU43" i="2"/>
  <c r="BT43" i="2"/>
  <c r="BS43" i="2"/>
  <c r="BR43" i="2"/>
  <c r="AF43" i="2"/>
  <c r="AC43" i="2"/>
  <c r="Z43" i="2"/>
  <c r="I43" i="2"/>
  <c r="F43" i="2"/>
  <c r="C43" i="2"/>
  <c r="BW42" i="2"/>
  <c r="BV42" i="2"/>
  <c r="BU42" i="2"/>
  <c r="BT42" i="2"/>
  <c r="BS42" i="2"/>
  <c r="BR42" i="2"/>
  <c r="AF42" i="2"/>
  <c r="AC42" i="2"/>
  <c r="Z42" i="2"/>
  <c r="I42" i="2"/>
  <c r="F42" i="2"/>
  <c r="C42" i="2"/>
  <c r="BW41" i="2"/>
  <c r="BV41" i="2"/>
  <c r="BU41" i="2"/>
  <c r="BT41" i="2"/>
  <c r="BS41" i="2"/>
  <c r="BR41" i="2"/>
  <c r="AF41" i="2"/>
  <c r="AC41" i="2"/>
  <c r="Z41" i="2"/>
  <c r="I41" i="2"/>
  <c r="F41" i="2"/>
  <c r="C41" i="2"/>
  <c r="BW40" i="2"/>
  <c r="BV40" i="2"/>
  <c r="BU40" i="2"/>
  <c r="BT40" i="2"/>
  <c r="BS40" i="2"/>
  <c r="BR40" i="2"/>
  <c r="AF40" i="2"/>
  <c r="AC40" i="2"/>
  <c r="Z40" i="2"/>
  <c r="I40" i="2"/>
  <c r="F40" i="2"/>
  <c r="C40" i="2"/>
  <c r="BW39" i="2"/>
  <c r="BV39" i="2"/>
  <c r="BU39" i="2"/>
  <c r="BT39" i="2"/>
  <c r="BS39" i="2"/>
  <c r="BR39" i="2"/>
  <c r="AF39" i="2"/>
  <c r="AC39" i="2"/>
  <c r="Z39" i="2"/>
  <c r="I39" i="2"/>
  <c r="F39" i="2"/>
  <c r="C39" i="2"/>
  <c r="BW38" i="2"/>
  <c r="BV38" i="2"/>
  <c r="BU38" i="2"/>
  <c r="BT38" i="2"/>
  <c r="BS38" i="2"/>
  <c r="BR38" i="2"/>
  <c r="AF38" i="2"/>
  <c r="AC38" i="2"/>
  <c r="Z38" i="2"/>
  <c r="I38" i="2"/>
  <c r="F38" i="2"/>
  <c r="C38" i="2"/>
  <c r="BW37" i="2"/>
  <c r="BV37" i="2"/>
  <c r="BU37" i="2"/>
  <c r="BT37" i="2"/>
  <c r="BS37" i="2"/>
  <c r="BR37" i="2"/>
  <c r="AF37" i="2"/>
  <c r="AC37" i="2"/>
  <c r="Z37" i="2"/>
  <c r="I37" i="2"/>
  <c r="F37" i="2"/>
  <c r="C37" i="2"/>
  <c r="BW36" i="2"/>
  <c r="BV36" i="2"/>
  <c r="BU36" i="2"/>
  <c r="BT36" i="2"/>
  <c r="BS36" i="2"/>
  <c r="BR36" i="2"/>
  <c r="AF36" i="2"/>
  <c r="AC36" i="2"/>
  <c r="Z36" i="2"/>
  <c r="I36" i="2"/>
  <c r="F36" i="2"/>
  <c r="C36" i="2"/>
  <c r="BW35" i="2"/>
  <c r="BV35" i="2"/>
  <c r="BU35" i="2"/>
  <c r="BT35" i="2"/>
  <c r="BS35" i="2"/>
  <c r="BR35" i="2"/>
  <c r="AF35" i="2"/>
  <c r="AC35" i="2"/>
  <c r="Z35" i="2"/>
  <c r="I35" i="2"/>
  <c r="F35" i="2"/>
  <c r="C35" i="2"/>
  <c r="BW34" i="2"/>
  <c r="BV34" i="2"/>
  <c r="BU34" i="2"/>
  <c r="BT34" i="2"/>
  <c r="BS34" i="2"/>
  <c r="BR34" i="2"/>
  <c r="AF34" i="2"/>
  <c r="AC34" i="2"/>
  <c r="Z34" i="2"/>
  <c r="I34" i="2"/>
  <c r="F34" i="2"/>
  <c r="C34" i="2"/>
  <c r="BW33" i="2"/>
  <c r="BV33" i="2"/>
  <c r="BU33" i="2"/>
  <c r="BT33" i="2"/>
  <c r="BS33" i="2"/>
  <c r="BR33" i="2"/>
  <c r="AF33" i="2"/>
  <c r="AC33" i="2"/>
  <c r="Z33" i="2"/>
  <c r="I33" i="2"/>
  <c r="F33" i="2"/>
  <c r="C33" i="2"/>
  <c r="BW32" i="2"/>
  <c r="BV32" i="2"/>
  <c r="BU32" i="2"/>
  <c r="BT32" i="2"/>
  <c r="BS32" i="2"/>
  <c r="BR32" i="2"/>
  <c r="AF32" i="2"/>
  <c r="AC32" i="2"/>
  <c r="Z32" i="2"/>
  <c r="I32" i="2"/>
  <c r="F32" i="2"/>
  <c r="C32" i="2"/>
  <c r="BW31" i="2"/>
  <c r="BV31" i="2"/>
  <c r="BU31" i="2"/>
  <c r="BT31" i="2"/>
  <c r="BS31" i="2"/>
  <c r="BR31" i="2"/>
  <c r="AF31" i="2"/>
  <c r="AC31" i="2"/>
  <c r="Z31" i="2"/>
  <c r="I31" i="2"/>
  <c r="F31" i="2"/>
  <c r="C31" i="2"/>
  <c r="BW30" i="2"/>
  <c r="BV30" i="2"/>
  <c r="BU30" i="2"/>
  <c r="BT30" i="2"/>
  <c r="BS30" i="2"/>
  <c r="BR30" i="2"/>
  <c r="AF30" i="2"/>
  <c r="AC30" i="2"/>
  <c r="Z30" i="2"/>
  <c r="I30" i="2"/>
  <c r="F30" i="2"/>
  <c r="C30" i="2"/>
  <c r="BW29" i="2"/>
  <c r="BV29" i="2"/>
  <c r="BU29" i="2"/>
  <c r="BT29" i="2"/>
  <c r="BS29" i="2"/>
  <c r="BR29" i="2"/>
  <c r="AF29" i="2"/>
  <c r="AC29" i="2"/>
  <c r="Z29" i="2"/>
  <c r="I29" i="2"/>
  <c r="F29" i="2"/>
  <c r="C29" i="2"/>
  <c r="BW28" i="2"/>
  <c r="BV28" i="2"/>
  <c r="BU28" i="2"/>
  <c r="BT28" i="2"/>
  <c r="BS28" i="2"/>
  <c r="BR28" i="2"/>
  <c r="AF28" i="2"/>
  <c r="AC28" i="2"/>
  <c r="Z28" i="2"/>
  <c r="I28" i="2"/>
  <c r="F28" i="2"/>
  <c r="C28" i="2"/>
  <c r="BW27" i="2"/>
  <c r="BV27" i="2"/>
  <c r="BU27" i="2"/>
  <c r="BT27" i="2"/>
  <c r="BS27" i="2"/>
  <c r="BR27" i="2"/>
  <c r="AF27" i="2"/>
  <c r="AC27" i="2"/>
  <c r="Z27" i="2"/>
  <c r="I27" i="2"/>
  <c r="F27" i="2"/>
  <c r="C27" i="2"/>
  <c r="BW26" i="2"/>
  <c r="BV26" i="2"/>
  <c r="BU26" i="2"/>
  <c r="BT26" i="2"/>
  <c r="BS26" i="2"/>
  <c r="BR26" i="2"/>
  <c r="AF26" i="2"/>
  <c r="AC26" i="2"/>
  <c r="Z26" i="2"/>
  <c r="I26" i="2"/>
  <c r="F26" i="2"/>
  <c r="C26" i="2"/>
  <c r="BW25" i="2"/>
  <c r="BV25" i="2"/>
  <c r="BU25" i="2"/>
  <c r="BT25" i="2"/>
  <c r="BS25" i="2"/>
  <c r="BR25" i="2"/>
  <c r="AF25" i="2"/>
  <c r="AC25" i="2"/>
  <c r="Z25" i="2"/>
  <c r="I25" i="2"/>
  <c r="F25" i="2"/>
  <c r="C25" i="2"/>
  <c r="BW24" i="2"/>
  <c r="BV24" i="2"/>
  <c r="BU24" i="2"/>
  <c r="BT24" i="2"/>
  <c r="BS24" i="2"/>
  <c r="BR24" i="2"/>
  <c r="AF24" i="2"/>
  <c r="AC24" i="2"/>
  <c r="Z24" i="2"/>
  <c r="I24" i="2"/>
  <c r="F24" i="2"/>
  <c r="C24" i="2"/>
  <c r="BW23" i="2"/>
  <c r="BV23" i="2"/>
  <c r="BU23" i="2"/>
  <c r="BT23" i="2"/>
  <c r="BS23" i="2"/>
  <c r="BR23" i="2"/>
  <c r="AF23" i="2"/>
  <c r="AC23" i="2"/>
  <c r="Z23" i="2"/>
  <c r="I23" i="2"/>
  <c r="F23" i="2"/>
  <c r="C23" i="2"/>
  <c r="BW22" i="2"/>
  <c r="BV22" i="2"/>
  <c r="BU22" i="2"/>
  <c r="BT22" i="2"/>
  <c r="BS22" i="2"/>
  <c r="BR22" i="2"/>
  <c r="AF22" i="2"/>
  <c r="AC22" i="2"/>
  <c r="Z22" i="2"/>
  <c r="I22" i="2"/>
  <c r="F22" i="2"/>
  <c r="C22" i="2"/>
  <c r="BW21" i="2"/>
  <c r="BV21" i="2"/>
  <c r="BU21" i="2"/>
  <c r="BT21" i="2"/>
  <c r="BS21" i="2"/>
  <c r="BR21" i="2"/>
  <c r="AF21" i="2"/>
  <c r="AC21" i="2"/>
  <c r="Z21" i="2"/>
  <c r="I21" i="2"/>
  <c r="F21" i="2"/>
  <c r="C21" i="2"/>
  <c r="BW20" i="2"/>
  <c r="BV20" i="2"/>
  <c r="BU20" i="2"/>
  <c r="BT20" i="2"/>
  <c r="BS20" i="2"/>
  <c r="BR20" i="2"/>
  <c r="AF20" i="2"/>
  <c r="AC20" i="2"/>
  <c r="Z20" i="2"/>
  <c r="I20" i="2"/>
  <c r="F20" i="2"/>
  <c r="C20" i="2"/>
  <c r="BW19" i="2"/>
  <c r="BV19" i="2"/>
  <c r="BU19" i="2"/>
  <c r="BT19" i="2"/>
  <c r="BS19" i="2"/>
  <c r="BR19" i="2"/>
  <c r="AF19" i="2"/>
  <c r="AC19" i="2"/>
  <c r="Z19" i="2"/>
  <c r="I19" i="2"/>
  <c r="F19" i="2"/>
  <c r="C19" i="2"/>
  <c r="BW18" i="2"/>
  <c r="BV18" i="2"/>
  <c r="BU18" i="2"/>
  <c r="BT18" i="2"/>
  <c r="BS18" i="2"/>
  <c r="BR18" i="2"/>
  <c r="AF18" i="2"/>
  <c r="AC18" i="2"/>
  <c r="Z18" i="2"/>
  <c r="I18" i="2"/>
  <c r="F18" i="2"/>
  <c r="C18" i="2"/>
  <c r="BW17" i="2"/>
  <c r="BV17" i="2"/>
  <c r="BU17" i="2"/>
  <c r="BT17" i="2"/>
  <c r="BX17" i="2" s="1"/>
  <c r="BS17" i="2"/>
  <c r="BR17" i="2"/>
  <c r="AF17" i="2"/>
  <c r="AC17" i="2"/>
  <c r="Z17" i="2"/>
  <c r="I17" i="2"/>
  <c r="F17" i="2"/>
  <c r="C17" i="2"/>
  <c r="BW16" i="2"/>
  <c r="BV16" i="2"/>
  <c r="BU16" i="2"/>
  <c r="BT16" i="2"/>
  <c r="BX16" i="2" s="1"/>
  <c r="BS16" i="2"/>
  <c r="BR16" i="2"/>
  <c r="AF16" i="2"/>
  <c r="AC16" i="2"/>
  <c r="Z16" i="2"/>
  <c r="I16" i="2"/>
  <c r="F16" i="2"/>
  <c r="C16" i="2"/>
  <c r="BW15" i="2"/>
  <c r="BV15" i="2"/>
  <c r="BU15" i="2"/>
  <c r="BT15" i="2"/>
  <c r="BX15" i="2" s="1"/>
  <c r="BS15" i="2"/>
  <c r="BR15" i="2"/>
  <c r="AF15" i="2"/>
  <c r="AC15" i="2"/>
  <c r="Z15" i="2"/>
  <c r="I15" i="2"/>
  <c r="F15" i="2"/>
  <c r="C15" i="2"/>
  <c r="BW14" i="2"/>
  <c r="BV14" i="2"/>
  <c r="BU14" i="2"/>
  <c r="BT14" i="2"/>
  <c r="BX14" i="2" s="1"/>
  <c r="BS14" i="2"/>
  <c r="BR14" i="2"/>
  <c r="AF14" i="2"/>
  <c r="AC14" i="2"/>
  <c r="Z14" i="2"/>
  <c r="I14" i="2"/>
  <c r="F14" i="2"/>
  <c r="C14" i="2"/>
  <c r="BW13" i="2"/>
  <c r="BV13" i="2"/>
  <c r="BU13" i="2"/>
  <c r="BT13" i="2"/>
  <c r="BX13" i="2" s="1"/>
  <c r="BS13" i="2"/>
  <c r="BR13" i="2"/>
  <c r="AF13" i="2"/>
  <c r="AC13" i="2"/>
  <c r="Z13" i="2"/>
  <c r="I13" i="2"/>
  <c r="F13" i="2"/>
  <c r="C13" i="2"/>
  <c r="BW12" i="2"/>
  <c r="BV12" i="2"/>
  <c r="BU12" i="2"/>
  <c r="BT12" i="2"/>
  <c r="BX12" i="2" s="1"/>
  <c r="BS12" i="2"/>
  <c r="BR12" i="2"/>
  <c r="AF12" i="2"/>
  <c r="AC12" i="2"/>
  <c r="Z12" i="2"/>
  <c r="I12" i="2"/>
  <c r="F12" i="2"/>
  <c r="C12" i="2"/>
  <c r="BW11" i="2"/>
  <c r="BV11" i="2"/>
  <c r="BU11" i="2"/>
  <c r="BT11" i="2"/>
  <c r="BX11" i="2" s="1"/>
  <c r="BS11" i="2"/>
  <c r="BR11" i="2"/>
  <c r="AF11" i="2"/>
  <c r="AC11" i="2"/>
  <c r="Z11" i="2"/>
  <c r="I11" i="2"/>
  <c r="F11" i="2"/>
  <c r="C11" i="2"/>
  <c r="BW10" i="2"/>
  <c r="BV10" i="2"/>
  <c r="BU10" i="2"/>
  <c r="BT10" i="2"/>
  <c r="BX10" i="2" s="1"/>
  <c r="BS10" i="2"/>
  <c r="BR10" i="2"/>
  <c r="AF10" i="2"/>
  <c r="AC10" i="2"/>
  <c r="Z10" i="2"/>
  <c r="I10" i="2"/>
  <c r="F10" i="2"/>
  <c r="C10" i="2"/>
  <c r="BW9" i="2"/>
  <c r="BV9" i="2"/>
  <c r="BU9" i="2"/>
  <c r="BT9" i="2"/>
  <c r="BX9" i="2" s="1"/>
  <c r="BS9" i="2"/>
  <c r="BR9" i="2"/>
  <c r="AF9" i="2"/>
  <c r="AC9" i="2"/>
  <c r="Z9" i="2"/>
  <c r="I9" i="2"/>
  <c r="F9" i="2"/>
  <c r="C9" i="2"/>
  <c r="BW8" i="2"/>
  <c r="BV8" i="2"/>
  <c r="BU8" i="2"/>
  <c r="BT8" i="2"/>
  <c r="BX8" i="2" s="1"/>
  <c r="BS8" i="2"/>
  <c r="BR8" i="2"/>
  <c r="AF8" i="2"/>
  <c r="AC8" i="2"/>
  <c r="Z8" i="2"/>
  <c r="I8" i="2"/>
  <c r="F8" i="2"/>
  <c r="C8" i="2"/>
  <c r="BW7" i="2"/>
  <c r="BV7" i="2"/>
  <c r="BU7" i="2"/>
  <c r="BT7" i="2"/>
  <c r="BX7" i="2" s="1"/>
  <c r="BS7" i="2"/>
  <c r="BR7" i="2"/>
  <c r="AF7" i="2"/>
  <c r="AC7" i="2"/>
  <c r="Z7" i="2"/>
  <c r="I7" i="2"/>
  <c r="F7" i="2"/>
  <c r="C7" i="2"/>
  <c r="BW6" i="2"/>
  <c r="BV6" i="2"/>
  <c r="BU6" i="2"/>
  <c r="BT6" i="2"/>
  <c r="BS6" i="2"/>
  <c r="BR6" i="2"/>
  <c r="AF6" i="2"/>
  <c r="AC6" i="2"/>
  <c r="Z6" i="2"/>
  <c r="I6" i="2"/>
  <c r="F6" i="2"/>
  <c r="C6" i="2"/>
  <c r="BW5" i="2"/>
  <c r="BV5" i="2"/>
  <c r="BU5" i="2"/>
  <c r="BT5" i="2"/>
  <c r="BS5" i="2"/>
  <c r="BR5" i="2"/>
  <c r="AF5" i="2"/>
  <c r="AC5" i="2"/>
  <c r="Z5" i="2"/>
  <c r="I5" i="2"/>
  <c r="F5" i="2"/>
  <c r="C5" i="2"/>
  <c r="BW4" i="2"/>
  <c r="BV4" i="2"/>
  <c r="BU4" i="2"/>
  <c r="BT4" i="2"/>
  <c r="BS4" i="2"/>
  <c r="BR4" i="2"/>
  <c r="AF4" i="2"/>
  <c r="AC4" i="2"/>
  <c r="Z4" i="2"/>
  <c r="I4" i="2"/>
  <c r="F4" i="2"/>
  <c r="C4" i="2"/>
  <c r="BX4" i="2" l="1"/>
  <c r="BX5" i="2"/>
  <c r="BX6" i="2"/>
  <c r="BX18" i="2"/>
  <c r="BX19" i="2"/>
  <c r="BX20" i="2"/>
  <c r="BX21" i="2"/>
  <c r="BX22" i="2"/>
  <c r="BX23" i="2"/>
  <c r="BX24" i="2"/>
  <c r="BX25" i="2"/>
  <c r="BX26" i="2"/>
  <c r="BX36" i="2"/>
  <c r="BX37" i="2"/>
  <c r="BX39" i="2"/>
  <c r="BX40" i="2"/>
  <c r="BX41" i="2"/>
  <c r="BX43" i="2"/>
  <c r="BX44" i="2"/>
  <c r="BX45" i="2"/>
  <c r="BX46" i="2"/>
  <c r="BX47" i="2"/>
  <c r="BX27" i="2"/>
  <c r="BX28" i="2"/>
  <c r="BX29" i="2"/>
  <c r="BX30" i="2"/>
  <c r="BX31" i="2"/>
  <c r="BX32" i="2"/>
  <c r="BX33" i="2"/>
  <c r="BX34" i="2"/>
  <c r="BX35" i="2"/>
  <c r="BX38" i="2"/>
  <c r="BX42" i="2"/>
</calcChain>
</file>

<file path=xl/sharedStrings.xml><?xml version="1.0" encoding="utf-8"?>
<sst xmlns="http://schemas.openxmlformats.org/spreadsheetml/2006/main" count="1582" uniqueCount="249">
  <si>
    <t>Compte</t>
  </si>
  <si>
    <t>Étiquettes de lignes</t>
  </si>
  <si>
    <t>Total général</t>
  </si>
  <si>
    <t>Job :</t>
  </si>
  <si>
    <t>Utilisateur :</t>
  </si>
  <si>
    <t>Date :</t>
  </si>
  <si>
    <t>Job</t>
  </si>
  <si>
    <t>Utilisateur</t>
  </si>
  <si>
    <t>Date</t>
  </si>
  <si>
    <t>Intitulé établissement</t>
  </si>
  <si>
    <t>Valeurs</t>
  </si>
  <si>
    <t>CGR de niveau 0</t>
  </si>
  <si>
    <t>Intitulé réduit du CGR niveau 0</t>
  </si>
  <si>
    <t>CGR de niveau 1</t>
  </si>
  <si>
    <t>Intitulé réduit du CGR niveau 1</t>
  </si>
  <si>
    <t>CGR de niveau 2</t>
  </si>
  <si>
    <t>Intitulé réduit du CGR niveau 2</t>
  </si>
  <si>
    <t>CGR de niveau 3</t>
  </si>
  <si>
    <t>Intitulé réduit du CGR niveau 3</t>
  </si>
  <si>
    <t>CGR de niveau 4</t>
  </si>
  <si>
    <t>Intitulé réduit du CGR niveau 4</t>
  </si>
  <si>
    <t>CGR de niveau 5</t>
  </si>
  <si>
    <t>Intitulé réduit du CGR niveau 5</t>
  </si>
  <si>
    <t>CGR de niveau 6</t>
  </si>
  <si>
    <t>Intitulé réduit du CGR niveau 6</t>
  </si>
  <si>
    <t>CGR de niveau 7</t>
  </si>
  <si>
    <t>Intitulé réduit du CGR niveau 7</t>
  </si>
  <si>
    <t>CGR de niveau 8</t>
  </si>
  <si>
    <t>Intitulé réduit du CGR niveau 8</t>
  </si>
  <si>
    <t>CGR de niveau 9</t>
  </si>
  <si>
    <t>Intitulé réduit du CGR niveau 9</t>
  </si>
  <si>
    <t>Plan niveau 0</t>
  </si>
  <si>
    <t>Libellé du plan niveau 0</t>
  </si>
  <si>
    <t>Plan niveau 1</t>
  </si>
  <si>
    <t>Libellé du plan niveau 1</t>
  </si>
  <si>
    <t>Plan niveau 2</t>
  </si>
  <si>
    <t>Libellé du plan niveau 2</t>
  </si>
  <si>
    <t>Plan niveau 3</t>
  </si>
  <si>
    <t>Libellé du plan niveau 3</t>
  </si>
  <si>
    <t>Plan niveau 4</t>
  </si>
  <si>
    <t>Libellé du plan niveau 4</t>
  </si>
  <si>
    <t>Plan niveau 5</t>
  </si>
  <si>
    <t>Libellé du plan niveau 5</t>
  </si>
  <si>
    <t>Plan niveau 6</t>
  </si>
  <si>
    <t>Libellé du plan niveau 6</t>
  </si>
  <si>
    <t>Plan niveau 7</t>
  </si>
  <si>
    <t>Libellé du plan niveau 7</t>
  </si>
  <si>
    <t>Plan niveau 8</t>
  </si>
  <si>
    <t>Libellé du plan niveau 8</t>
  </si>
  <si>
    <t>Plan niveau 9</t>
  </si>
  <si>
    <t>Libellé du plan niveau 9</t>
  </si>
  <si>
    <t>Plan niveau 10</t>
  </si>
  <si>
    <t>Libellé du plan niveau 10</t>
  </si>
  <si>
    <t>Plan niveau 11</t>
  </si>
  <si>
    <t>Libellé du plan niveau 11</t>
  </si>
  <si>
    <t>Plan niveau 12</t>
  </si>
  <si>
    <t>Libellé du plan niveau 12</t>
  </si>
  <si>
    <t>Plan niveau 13</t>
  </si>
  <si>
    <t>Libellé du plan niveau 13</t>
  </si>
  <si>
    <t>Plan niveau 14</t>
  </si>
  <si>
    <t>Libellé du plan niveau 14</t>
  </si>
  <si>
    <t>Plan niveau 15</t>
  </si>
  <si>
    <t>Libellé du plan niveau 15</t>
  </si>
  <si>
    <t>Libellé réduit du compte</t>
  </si>
  <si>
    <t>Type d'écriture</t>
  </si>
  <si>
    <t>Valeur brute de la période 1</t>
  </si>
  <si>
    <t>Valeur à déduire de la période 1</t>
  </si>
  <si>
    <t>Valeur nette de la période 1</t>
  </si>
  <si>
    <t>Valeur brute de la période 2</t>
  </si>
  <si>
    <t>Valeur à déduire de la période 2</t>
  </si>
  <si>
    <t>Valeur nette de la période 2</t>
  </si>
  <si>
    <t>Etablissement</t>
  </si>
  <si>
    <t>Période 1 début</t>
  </si>
  <si>
    <t>Période 1 fin</t>
  </si>
  <si>
    <t>Période 2 début</t>
  </si>
  <si>
    <t>Période 2 fin</t>
  </si>
  <si>
    <t>CGR 0 et intitulé</t>
  </si>
  <si>
    <t>CGR 1 et intitulé</t>
  </si>
  <si>
    <t>CGR 2 et intitulé</t>
  </si>
  <si>
    <t>Plan 0 et intitulé</t>
  </si>
  <si>
    <t>Plan 1 et intitulé</t>
  </si>
  <si>
    <t>Plan 2 et intitulé</t>
  </si>
  <si>
    <t>CGR</t>
  </si>
  <si>
    <t>Plan</t>
  </si>
  <si>
    <t>Valeur brute</t>
  </si>
  <si>
    <t>A déduire</t>
  </si>
  <si>
    <t>Valeur nette</t>
  </si>
  <si>
    <t>Calcul</t>
  </si>
  <si>
    <t>Somme de Calcul</t>
  </si>
  <si>
    <t>Balance analytique par plan</t>
  </si>
  <si>
    <t>Période 1 :</t>
  </si>
  <si>
    <t>Période 2 :</t>
  </si>
  <si>
    <t>Fonction du plan</t>
  </si>
  <si>
    <t>Valeur brute de la p1 avec sens</t>
  </si>
  <si>
    <t>Valeur à déduire de la p1 avec sens</t>
  </si>
  <si>
    <t>Valeur nette de la p1 avec sens</t>
  </si>
  <si>
    <t>Valeur brute de la p2 avec sens</t>
  </si>
  <si>
    <t>Valeur à déduire de la p2 avec sens</t>
  </si>
  <si>
    <t>Valeur nette de la p2 avec sens</t>
  </si>
  <si>
    <t>Somme de Valeur brute de la p1 avec sens</t>
  </si>
  <si>
    <t>Somme de Valeur à déduire de la p1 avec sens</t>
  </si>
  <si>
    <t>Somme de Valeur nette de la p1 avec sens</t>
  </si>
  <si>
    <t>Somme de Valeur brute de la p2 avec sens</t>
  </si>
  <si>
    <t>Somme de Valeur à déduire de la p2 avec sens</t>
  </si>
  <si>
    <t>Somme de Valeur nette de la p2 avec sens</t>
  </si>
  <si>
    <t>Sens de la soumission</t>
  </si>
  <si>
    <t>CENTRE</t>
  </si>
  <si>
    <t>Centre</t>
  </si>
  <si>
    <t>Secteur 2010</t>
  </si>
  <si>
    <t>Activité 1</t>
  </si>
  <si>
    <t>PLCPTRES</t>
  </si>
  <si>
    <t>Compte de résultat</t>
  </si>
  <si>
    <t>REHN</t>
  </si>
  <si>
    <t>Benefice ou Perte</t>
  </si>
  <si>
    <t>REGW</t>
  </si>
  <si>
    <t>Resultat avant impot (I-II+III-IV+V-VI)</t>
  </si>
  <si>
    <t>REGG</t>
  </si>
  <si>
    <t>Resultat d'exploitation (II)</t>
  </si>
  <si>
    <t>REFR</t>
  </si>
  <si>
    <t>Total des produits d'exploitation (I)</t>
  </si>
  <si>
    <t>REFL</t>
  </si>
  <si>
    <t>Chiffres d'affaires nets</t>
  </si>
  <si>
    <t>REFC</t>
  </si>
  <si>
    <t>Ventes de marchandises</t>
  </si>
  <si>
    <t>REFA</t>
  </si>
  <si>
    <t>Ventes de marchandises France</t>
  </si>
  <si>
    <t>C</t>
  </si>
  <si>
    <t>707100</t>
  </si>
  <si>
    <t>Vente marchandise A</t>
  </si>
  <si>
    <t>IND</t>
  </si>
  <si>
    <t>Qualiac</t>
  </si>
  <si>
    <t>399633</t>
  </si>
  <si>
    <t>PR</t>
  </si>
  <si>
    <t>04/07/2018</t>
  </si>
  <si>
    <t>01/2017</t>
  </si>
  <si>
    <t>12/2017</t>
  </si>
  <si>
    <t>01/2016</t>
  </si>
  <si>
    <t>12/2016</t>
  </si>
  <si>
    <t>707200</t>
  </si>
  <si>
    <t>Vente marchandise B</t>
  </si>
  <si>
    <t>REFF</t>
  </si>
  <si>
    <t>Production vendue biens</t>
  </si>
  <si>
    <t>701100</t>
  </si>
  <si>
    <t>Ventes prod fini A</t>
  </si>
  <si>
    <t>REFI</t>
  </si>
  <si>
    <t>Production vendue services</t>
  </si>
  <si>
    <t>706000</t>
  </si>
  <si>
    <t>Prestations services</t>
  </si>
  <si>
    <t>REFQ</t>
  </si>
  <si>
    <t>Autres produits</t>
  </si>
  <si>
    <t>758000</t>
  </si>
  <si>
    <t>Prod div gestion cou</t>
  </si>
  <si>
    <t>REGF</t>
  </si>
  <si>
    <t>Total des charges d'exploitation</t>
  </si>
  <si>
    <t>REFU</t>
  </si>
  <si>
    <t>Achats de mat. premieres  autres approv</t>
  </si>
  <si>
    <t>D</t>
  </si>
  <si>
    <t>601100</t>
  </si>
  <si>
    <t>Ach stock:Mat prem A</t>
  </si>
  <si>
    <t>REFW</t>
  </si>
  <si>
    <t>Autres achats &amp; charges externes</t>
  </si>
  <si>
    <t>606100</t>
  </si>
  <si>
    <t>Ach fourn n stockabl</t>
  </si>
  <si>
    <t>606110</t>
  </si>
  <si>
    <t>Ach fourn n stockab</t>
  </si>
  <si>
    <t>606200</t>
  </si>
  <si>
    <t>Achats électricité</t>
  </si>
  <si>
    <t>606300</t>
  </si>
  <si>
    <t>Ach n stock:Four ent</t>
  </si>
  <si>
    <t>606999</t>
  </si>
  <si>
    <t>Autres matières</t>
  </si>
  <si>
    <t>611500</t>
  </si>
  <si>
    <t>Serv ext:Etude/reche</t>
  </si>
  <si>
    <t>627100</t>
  </si>
  <si>
    <t>Frais s titres</t>
  </si>
  <si>
    <t>REFX</t>
  </si>
  <si>
    <t>Impots taxes &amp; versements assimiles</t>
  </si>
  <si>
    <t>635200</t>
  </si>
  <si>
    <t>Tax chiff aff n recu</t>
  </si>
  <si>
    <t>REGV</t>
  </si>
  <si>
    <t>Resultat financier (V-VI)</t>
  </si>
  <si>
    <t>REGP</t>
  </si>
  <si>
    <t>Total des produits financiers (V)</t>
  </si>
  <si>
    <t>REGL</t>
  </si>
  <si>
    <t>Autres interets et produits assimiles</t>
  </si>
  <si>
    <t>763100</t>
  </si>
  <si>
    <t>Reven s creances com</t>
  </si>
  <si>
    <t>765000</t>
  </si>
  <si>
    <t>Escomptes obtenus</t>
  </si>
  <si>
    <t>765001</t>
  </si>
  <si>
    <t>768000</t>
  </si>
  <si>
    <t>Aut produits financi</t>
  </si>
  <si>
    <t>REGN</t>
  </si>
  <si>
    <t>Differences positives de change</t>
  </si>
  <si>
    <t>766000</t>
  </si>
  <si>
    <t>Gains de change</t>
  </si>
  <si>
    <t>REGO</t>
  </si>
  <si>
    <t>Produits nets cessions val.mob.placement</t>
  </si>
  <si>
    <t>767000</t>
  </si>
  <si>
    <t>Prod net s cess mob</t>
  </si>
  <si>
    <t>REGU</t>
  </si>
  <si>
    <t>Total des charges financieres (VI)</t>
  </si>
  <si>
    <t>REGR</t>
  </si>
  <si>
    <t>Interets et charges assimilees</t>
  </si>
  <si>
    <t>661150</t>
  </si>
  <si>
    <t>Redev cred-bail mobi</t>
  </si>
  <si>
    <t>661500</t>
  </si>
  <si>
    <t>Inter cpte cour/depC</t>
  </si>
  <si>
    <t>661880</t>
  </si>
  <si>
    <t>Interets dettes dive</t>
  </si>
  <si>
    <t>665000</t>
  </si>
  <si>
    <t>Escomptes accordes</t>
  </si>
  <si>
    <t>668000</t>
  </si>
  <si>
    <t>Aut charges financie</t>
  </si>
  <si>
    <t>REGS</t>
  </si>
  <si>
    <t>Differences negatives de change</t>
  </si>
  <si>
    <t>666000</t>
  </si>
  <si>
    <t>Pertes de change</t>
  </si>
  <si>
    <t>REHI</t>
  </si>
  <si>
    <t>Resultat exceptionnel (VII-VIII)</t>
  </si>
  <si>
    <t>REHD</t>
  </si>
  <si>
    <t>Total des produits exceptionnels</t>
  </si>
  <si>
    <t>REHB</t>
  </si>
  <si>
    <t>Produits excep s/operations en capital</t>
  </si>
  <si>
    <t>778800</t>
  </si>
  <si>
    <t>Aut prod except div</t>
  </si>
  <si>
    <t>REHH</t>
  </si>
  <si>
    <t>Total charges exceptionnelles(VIII)</t>
  </si>
  <si>
    <t>REHF</t>
  </si>
  <si>
    <t>Charges excep. /operations en capital</t>
  </si>
  <si>
    <t>678100</t>
  </si>
  <si>
    <t>Malis prov claus ind</t>
  </si>
  <si>
    <t>678800</t>
  </si>
  <si>
    <t>Charges except diver</t>
  </si>
  <si>
    <t>Activité 2</t>
  </si>
  <si>
    <t>Activité 3</t>
  </si>
  <si>
    <t>CENTRE - Centre</t>
  </si>
  <si>
    <t>PLCPTRES - Compte de résultat</t>
  </si>
  <si>
    <t>REHN - Benefice ou Perte</t>
  </si>
  <si>
    <t>REGW - Resultat avant impot (I-II+III-IV+V-VI)</t>
  </si>
  <si>
    <t>REHI - Resultat exceptionnel (VII-VIII)</t>
  </si>
  <si>
    <t>S2010</t>
  </si>
  <si>
    <t>ACT1</t>
  </si>
  <si>
    <t>ACT2</t>
  </si>
  <si>
    <t>ACT3</t>
  </si>
  <si>
    <t>S2010 - Secteur 2010</t>
  </si>
  <si>
    <t>ACT1 - Activité 1</t>
  </si>
  <si>
    <t>ACT2 - Activité 2</t>
  </si>
  <si>
    <t>ACT3 - Activité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</si>
</sst>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applyNumberFormat="1" applyAlignment="1">
      <alignment horizontal="right" indent="1"/>
    </xf>
    <xf numFmtId="4" fontId="0" fillId="0" borderId="0" xfId="0" applyNumberFormat="1"/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indent="1"/>
    </xf>
    <xf numFmtId="0" fontId="1" fillId="0" borderId="0" xfId="0" applyFont="1" applyAlignment="1"/>
    <xf numFmtId="0" fontId="1" fillId="2" borderId="5" xfId="0" applyFont="1" applyFill="1" applyBorder="1" applyAlignment="1">
      <alignment horizontal="center" vertical="center"/>
    </xf>
    <xf numFmtId="0" fontId="1" fillId="0" borderId="3" xfId="0" applyFont="1" applyBorder="1" applyAlignment="1"/>
    <xf numFmtId="0" fontId="1" fillId="0" borderId="3" xfId="0" applyFont="1" applyBorder="1" applyAlignme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</cellXfs>
  <cellStyles count="1">
    <cellStyle name="Normal" xfId="0" builtinId="0"/>
  </cellStyles>
  <dxfs count="96">
    <dxf>
      <alignment horizontal="right" indent="1" readingOrder="0"/>
    </dxf>
    <dxf>
      <alignment indent="1" readingOrder="0"/>
    </dxf>
    <dxf>
      <border>
        <top/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right" indent="1" readingOrder="0"/>
    </dxf>
    <dxf>
      <alignment indent="1" readingOrder="0"/>
    </dxf>
    <dxf>
      <border>
        <top/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right" indent="1" readingOrder="0"/>
    </dxf>
    <dxf>
      <alignment indent="1" readingOrder="0"/>
    </dxf>
    <dxf>
      <border>
        <top/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right" indent="1" readingOrder="0"/>
    </dxf>
    <dxf>
      <alignment indent="1" readingOrder="0"/>
    </dxf>
    <dxf>
      <border>
        <top/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right" indent="1" readingOrder="0"/>
    </dxf>
    <dxf>
      <alignment indent="1" readingOrder="0"/>
    </dxf>
    <dxf>
      <border>
        <top/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right" indent="1" readingOrder="0"/>
    </dxf>
    <dxf>
      <alignment indent="1" readingOrder="0"/>
    </dxf>
    <dxf>
      <border>
        <top/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right" indent="1" readingOrder="0"/>
    </dxf>
    <dxf>
      <alignment indent="1" readingOrder="0"/>
    </dxf>
    <dxf>
      <border>
        <top/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right" indent="1" readingOrder="0"/>
    </dxf>
    <dxf>
      <alignment indent="1" readingOrder="0"/>
    </dxf>
    <dxf>
      <border>
        <top/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border>
        <top/>
      </border>
    </dxf>
    <dxf>
      <alignment indent="1" readingOrder="0"/>
    </dxf>
    <dxf>
      <alignment horizontal="right" indent="1" readingOrder="0"/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6">
      <tableStyleElement type="wholeTable" dxfId="95"/>
      <tableStyleElement type="totalRow" dxfId="94"/>
      <tableStyleElement type="firstColumn" dxfId="93"/>
      <tableStyleElement type="firstRowSubheading" dxfId="92"/>
      <tableStyleElement type="secondRowSubheading" dxfId="91"/>
      <tableStyleElement type="thirdRowSubheading" dxfId="9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pascal robert" refreshedDate="43285.687426157405" createdVersion="5" refreshedVersion="5" minRefreshableVersion="3" recordCount="51">
  <cacheSource type="worksheet">
    <worksheetSource ref="A3:CG999987" sheet="Donnees"/>
  </cacheSource>
  <cacheFields count="85">
    <cacheField name="CGR de niveau 0" numFmtId="0">
      <sharedItems containsBlank="1"/>
    </cacheField>
    <cacheField name="Intitulé réduit du CGR niveau 0" numFmtId="0">
      <sharedItems containsBlank="1"/>
    </cacheField>
    <cacheField name="CGR 0 et intitulé" numFmtId="0">
      <sharedItems containsBlank="1" count="3">
        <s v="CENTRE - Centre"/>
        <m/>
        <s v=" - " u="1"/>
      </sharedItems>
    </cacheField>
    <cacheField name="CGR de niveau 1" numFmtId="0">
      <sharedItems containsBlank="1"/>
    </cacheField>
    <cacheField name="Intitulé réduit du CGR niveau 1" numFmtId="0">
      <sharedItems containsBlank="1"/>
    </cacheField>
    <cacheField name="CGR 1 et intitulé" numFmtId="0">
      <sharedItems containsBlank="1" count="4">
        <s v="S2010 - Secteur 2010"/>
        <m/>
        <s v="S2010                                                                           20100101 - Secteur 2010" u="1"/>
        <s v=" - " u="1"/>
      </sharedItems>
    </cacheField>
    <cacheField name="CGR de niveau 2" numFmtId="0">
      <sharedItems containsBlank="1"/>
    </cacheField>
    <cacheField name="Intitulé réduit du CGR niveau 2" numFmtId="0">
      <sharedItems containsBlank="1"/>
    </cacheField>
    <cacheField name="CGR 2 et intitulé" numFmtId="0">
      <sharedItems containsBlank="1" count="11">
        <s v="ACT1 - Activité 1"/>
        <s v="ACT2 - Activité 2"/>
        <s v="ACT3 - Activité 3"/>
        <m/>
        <s v="ACT7                                                                            20100101 - Activité 7" u="1"/>
        <s v="ACT11                                                                           20100101 - Activité 11" u="1"/>
        <s v="ACT4                                                                            20100101 - Activité 4" u="1"/>
        <s v="ACT3                                                                            20100101 - Activité 3" u="1"/>
        <s v="ACT2                                                                            20100101 - Activité 2" u="1"/>
        <s v="ACT1                                                                            20100101 - Activité 1" u="1"/>
        <s v=" - " u="1"/>
      </sharedItems>
    </cacheField>
    <cacheField name="CGR de niveau 3" numFmtId="0">
      <sharedItems containsNonDate="0" containsString="0" containsBlank="1"/>
    </cacheField>
    <cacheField name="Intitulé réduit du CGR niveau 3" numFmtId="0">
      <sharedItems containsNonDate="0" containsString="0" containsBlank="1"/>
    </cacheField>
    <cacheField name="CGR de niveau 4" numFmtId="0">
      <sharedItems containsNonDate="0" containsString="0" containsBlank="1"/>
    </cacheField>
    <cacheField name="Intitulé réduit du CGR niveau 4" numFmtId="0">
      <sharedItems containsNonDate="0" containsString="0" containsBlank="1"/>
    </cacheField>
    <cacheField name="CGR de niveau 5" numFmtId="0">
      <sharedItems containsNonDate="0" containsString="0" containsBlank="1"/>
    </cacheField>
    <cacheField name="Intitulé réduit du CGR niveau 5" numFmtId="0">
      <sharedItems containsNonDate="0" containsString="0" containsBlank="1"/>
    </cacheField>
    <cacheField name="CGR de niveau 6" numFmtId="0">
      <sharedItems containsNonDate="0" containsString="0" containsBlank="1"/>
    </cacheField>
    <cacheField name="Intitulé réduit du CGR niveau 6" numFmtId="0">
      <sharedItems containsNonDate="0" containsString="0" containsBlank="1"/>
    </cacheField>
    <cacheField name="CGR de niveau 7" numFmtId="0">
      <sharedItems containsNonDate="0" containsString="0" containsBlank="1"/>
    </cacheField>
    <cacheField name="Intitulé réduit du CGR niveau 7" numFmtId="0">
      <sharedItems containsNonDate="0" containsString="0" containsBlank="1"/>
    </cacheField>
    <cacheField name="CGR de niveau 8" numFmtId="0">
      <sharedItems containsNonDate="0" containsString="0" containsBlank="1"/>
    </cacheField>
    <cacheField name="Intitulé réduit du CGR niveau 8" numFmtId="0">
      <sharedItems containsNonDate="0" containsString="0" containsBlank="1"/>
    </cacheField>
    <cacheField name="CGR de niveau 9" numFmtId="0">
      <sharedItems containsNonDate="0" containsString="0" containsBlank="1"/>
    </cacheField>
    <cacheField name="Intitulé réduit du CGR niveau 9" numFmtId="0">
      <sharedItems containsNonDate="0" containsString="0" containsBlank="1"/>
    </cacheField>
    <cacheField name="Plan niveau 0" numFmtId="0">
      <sharedItems containsBlank="1"/>
    </cacheField>
    <cacheField name="Libellé du plan niveau 0" numFmtId="0">
      <sharedItems containsBlank="1"/>
    </cacheField>
    <cacheField name="Plan 0 et intitulé" numFmtId="0">
      <sharedItems containsBlank="1" count="3">
        <s v="PLCPTRES - Compte de résultat"/>
        <m/>
        <s v=" - " u="1"/>
      </sharedItems>
    </cacheField>
    <cacheField name="Plan niveau 1" numFmtId="0">
      <sharedItems containsBlank="1"/>
    </cacheField>
    <cacheField name="Libellé du plan niveau 1" numFmtId="0">
      <sharedItems containsBlank="1"/>
    </cacheField>
    <cacheField name="Plan 1 et intitulé" numFmtId="0">
      <sharedItems containsBlank="1" count="3">
        <s v="REHN - Benefice ou Perte"/>
        <m/>
        <s v=" - " u="1"/>
      </sharedItems>
    </cacheField>
    <cacheField name="Plan niveau 2" numFmtId="0">
      <sharedItems containsBlank="1"/>
    </cacheField>
    <cacheField name="Libellé du plan niveau 2" numFmtId="0">
      <sharedItems containsBlank="1"/>
    </cacheField>
    <cacheField name="Plan 2 et intitulé" numFmtId="0">
      <sharedItems containsBlank="1" count="4">
        <s v="REGW - Resultat avant impot (I-II+III-IV+V-VI)"/>
        <s v="REHI - Resultat exceptionnel (VII-VIII)"/>
        <m/>
        <s v=" - " u="1"/>
      </sharedItems>
    </cacheField>
    <cacheField name="Plan niveau 3" numFmtId="0">
      <sharedItems containsBlank="1"/>
    </cacheField>
    <cacheField name="Libellé du plan niveau 3" numFmtId="0">
      <sharedItems containsBlank="1"/>
    </cacheField>
    <cacheField name="Plan niveau 4" numFmtId="0">
      <sharedItems containsBlank="1"/>
    </cacheField>
    <cacheField name="Libellé du plan niveau 4" numFmtId="0">
      <sharedItems containsBlank="1"/>
    </cacheField>
    <cacheField name="Plan niveau 5" numFmtId="0">
      <sharedItems containsBlank="1"/>
    </cacheField>
    <cacheField name="Libellé du plan niveau 5" numFmtId="0">
      <sharedItems containsBlank="1"/>
    </cacheField>
    <cacheField name="Plan niveau 6" numFmtId="0">
      <sharedItems containsBlank="1"/>
    </cacheField>
    <cacheField name="Libellé du plan niveau 6" numFmtId="0">
      <sharedItems containsBlank="1"/>
    </cacheField>
    <cacheField name="Plan niveau 7" numFmtId="0">
      <sharedItems containsBlank="1"/>
    </cacheField>
    <cacheField name="Libellé du plan niveau 7" numFmtId="0">
      <sharedItems containsBlank="1"/>
    </cacheField>
    <cacheField name="Plan niveau 8" numFmtId="0">
      <sharedItems containsNonDate="0" containsString="0" containsBlank="1"/>
    </cacheField>
    <cacheField name="Libellé du plan niveau 8" numFmtId="0">
      <sharedItems containsNonDate="0" containsString="0" containsBlank="1"/>
    </cacheField>
    <cacheField name="Plan niveau 9" numFmtId="0">
      <sharedItems containsNonDate="0" containsString="0" containsBlank="1"/>
    </cacheField>
    <cacheField name="Libellé du plan niveau 9" numFmtId="0">
      <sharedItems containsNonDate="0" containsString="0" containsBlank="1"/>
    </cacheField>
    <cacheField name="Plan niveau 10" numFmtId="0">
      <sharedItems containsNonDate="0" containsString="0" containsBlank="1"/>
    </cacheField>
    <cacheField name="Libellé du plan niveau 10" numFmtId="0">
      <sharedItems containsNonDate="0" containsString="0" containsBlank="1"/>
    </cacheField>
    <cacheField name="Plan niveau 11" numFmtId="0">
      <sharedItems containsNonDate="0" containsString="0" containsBlank="1"/>
    </cacheField>
    <cacheField name="Libellé du plan niveau 11" numFmtId="0">
      <sharedItems containsNonDate="0" containsString="0" containsBlank="1"/>
    </cacheField>
    <cacheField name="Plan niveau 12" numFmtId="0">
      <sharedItems containsNonDate="0" containsString="0" containsBlank="1"/>
    </cacheField>
    <cacheField name="Libellé du plan niveau 12" numFmtId="0">
      <sharedItems containsNonDate="0" containsString="0" containsBlank="1"/>
    </cacheField>
    <cacheField name="Plan niveau 13" numFmtId="0">
      <sharedItems containsNonDate="0" containsString="0" containsBlank="1"/>
    </cacheField>
    <cacheField name="Libellé du plan niveau 13" numFmtId="0">
      <sharedItems containsNonDate="0" containsString="0" containsBlank="1"/>
    </cacheField>
    <cacheField name="Plan niveau 14" numFmtId="0">
      <sharedItems containsNonDate="0" containsString="0" containsBlank="1"/>
    </cacheField>
    <cacheField name="Libellé du plan niveau 14" numFmtId="0">
      <sharedItems containsNonDate="0" containsString="0" containsBlank="1"/>
    </cacheField>
    <cacheField name="Plan niveau 15" numFmtId="0">
      <sharedItems containsNonDate="0" containsString="0" containsBlank="1"/>
    </cacheField>
    <cacheField name="Libellé du plan niveau 15" numFmtId="0">
      <sharedItems containsNonDate="0" containsString="0" containsBlank="1"/>
    </cacheField>
    <cacheField name="Fonction du plan" numFmtId="0">
      <sharedItems containsBlank="1"/>
    </cacheField>
    <cacheField name="Sens de la soumission" numFmtId="0">
      <sharedItems containsBlank="1"/>
    </cacheField>
    <cacheField name="Compte" numFmtId="0">
      <sharedItems containsBlank="1" count="31">
        <s v="707100"/>
        <s v="707200"/>
        <s v="701100"/>
        <s v="706000"/>
        <s v="758000"/>
        <s v="601100"/>
        <s v="606100"/>
        <s v="606110"/>
        <s v="606200"/>
        <s v="606300"/>
        <s v="606999"/>
        <s v="611500"/>
        <s v="627100"/>
        <s v="635200"/>
        <s v="763100"/>
        <s v="765000"/>
        <s v="765001"/>
        <s v="768000"/>
        <s v="766000"/>
        <s v="767000"/>
        <s v="661150"/>
        <s v="661500"/>
        <s v="661880"/>
        <s v="665000"/>
        <s v="668000"/>
        <s v="666000"/>
        <s v="778800"/>
        <s v="678100"/>
        <s v="678800"/>
        <m/>
        <s v="641100" u="1"/>
      </sharedItems>
    </cacheField>
    <cacheField name="Libellé réduit du compte" numFmtId="0">
      <sharedItems containsBlank="1"/>
    </cacheField>
    <cacheField name="Type d'écriture" numFmtId="0">
      <sharedItems containsBlank="1"/>
    </cacheField>
    <cacheField name="Valeur brute de la période 1" numFmtId="0">
      <sharedItems containsString="0" containsBlank="1" containsNumber="1" minValue="-10.5" maxValue="554198"/>
    </cacheField>
    <cacheField name="Valeur à déduire de la période 1" numFmtId="0">
      <sharedItems containsString="0" containsBlank="1" containsNumber="1" containsInteger="1" minValue="0" maxValue="0"/>
    </cacheField>
    <cacheField name="Valeur nette de la période 1" numFmtId="0">
      <sharedItems containsString="0" containsBlank="1" containsNumber="1" minValue="-10.5" maxValue="900006"/>
    </cacheField>
    <cacheField name="Valeur brute de la période 2" numFmtId="0">
      <sharedItems containsString="0" containsBlank="1" containsNumber="1" minValue="-6172.33" maxValue="232847.35999999999"/>
    </cacheField>
    <cacheField name="Valeur à déduire de la période 2" numFmtId="0">
      <sharedItems containsString="0" containsBlank="1" containsNumber="1" containsInteger="1" minValue="0" maxValue="0"/>
    </cacheField>
    <cacheField name="Valeur nette de la période 2" numFmtId="0">
      <sharedItems containsString="0" containsBlank="1" containsNumber="1" minValue="-6172.33" maxValue="232847.35999999999"/>
    </cacheField>
    <cacheField name="Valeur brute de la p1 avec sens" numFmtId="0">
      <sharedItems containsString="0" containsBlank="1" containsNumber="1" minValue="-288346.28000000003" maxValue="554198"/>
    </cacheField>
    <cacheField name="Valeur à déduire de la p1 avec sens" numFmtId="0">
      <sharedItems containsString="0" containsBlank="1" containsNumber="1" containsInteger="1" minValue="0" maxValue="0"/>
    </cacheField>
    <cacheField name="Valeur nette de la p1 avec sens" numFmtId="0">
      <sharedItems containsString="0" containsBlank="1" containsNumber="1" minValue="-288346.28000000003" maxValue="900006"/>
    </cacheField>
    <cacheField name="Valeur brute de la p2 avec sens" numFmtId="0">
      <sharedItems containsString="0" containsBlank="1" containsNumber="1" minValue="-232847.35999999999" maxValue="165033.87"/>
    </cacheField>
    <cacheField name="Valeur à déduire de la p2 avec sens" numFmtId="0">
      <sharedItems containsString="0" containsBlank="1" containsNumber="1" containsInteger="1" minValue="0" maxValue="0"/>
    </cacheField>
    <cacheField name="Valeur nette de la p2 avec sens" numFmtId="0">
      <sharedItems containsString="0" containsBlank="1" containsNumber="1" minValue="-232847.35999999999" maxValue="165033.87"/>
    </cacheField>
    <cacheField name="Calcul" numFmtId="0">
      <sharedItems containsString="0" containsBlank="1" containsNumber="1" minValue="-282746.28000000003" maxValue="899919.37"/>
    </cacheField>
    <cacheField name="Etablissement" numFmtId="0">
      <sharedItems containsBlank="1"/>
    </cacheField>
    <cacheField name="Intitulé établissement" numFmtId="0">
      <sharedItems containsBlank="1"/>
    </cacheField>
    <cacheField name="Job" numFmtId="0">
      <sharedItems containsBlank="1"/>
    </cacheField>
    <cacheField name="Utilisateur" numFmtId="0">
      <sharedItems containsBlank="1"/>
    </cacheField>
    <cacheField name="Date" numFmtId="0">
      <sharedItems containsBlank="1"/>
    </cacheField>
    <cacheField name="Période 1 début" numFmtId="0">
      <sharedItems containsBlank="1"/>
    </cacheField>
    <cacheField name="Période 1 fin" numFmtId="0">
      <sharedItems containsBlank="1"/>
    </cacheField>
    <cacheField name="Période 2 début" numFmtId="0">
      <sharedItems containsBlank="1"/>
    </cacheField>
    <cacheField name="Période 2 fi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"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FR"/>
    <s v="Total des produits d'exploitation (I)"/>
    <s v="REFL"/>
    <s v="Chiffres d'affaires nets"/>
    <s v="REFC"/>
    <s v="Ventes de marchandises"/>
    <s v="REFA"/>
    <s v="Ventes de marchandises France"/>
    <m/>
    <m/>
    <m/>
    <m/>
    <m/>
    <m/>
    <m/>
    <m/>
    <m/>
    <m/>
    <m/>
    <m/>
    <m/>
    <m/>
    <m/>
    <m/>
    <s v="C"/>
    <s v="C"/>
    <x v="0"/>
    <s v="Vente marchandise A"/>
    <s v="C"/>
    <n v="4192.3500000000004"/>
    <n v="0"/>
    <n v="4192.3500000000004"/>
    <n v="0"/>
    <n v="0"/>
    <n v="0"/>
    <n v="4192.3500000000004"/>
    <n v="0"/>
    <n v="4192.3500000000004"/>
    <n v="0"/>
    <n v="0"/>
    <n v="0"/>
    <n v="4192.3500000000004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FR"/>
    <s v="Total des produits d'exploitation (I)"/>
    <s v="REFL"/>
    <s v="Chiffres d'affaires nets"/>
    <s v="REFC"/>
    <s v="Ventes de marchandises"/>
    <s v="REFA"/>
    <s v="Ventes de marchandises France"/>
    <m/>
    <m/>
    <m/>
    <m/>
    <m/>
    <m/>
    <m/>
    <m/>
    <m/>
    <m/>
    <m/>
    <m/>
    <m/>
    <m/>
    <m/>
    <m/>
    <s v="C"/>
    <s v="C"/>
    <x v="1"/>
    <s v="Vente marchandise B"/>
    <s v="C"/>
    <n v="1400"/>
    <n v="0"/>
    <n v="1400"/>
    <n v="0"/>
    <n v="0"/>
    <n v="0"/>
    <n v="1400"/>
    <n v="0"/>
    <n v="1400"/>
    <n v="0"/>
    <n v="0"/>
    <n v="0"/>
    <n v="1400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FR"/>
    <s v="Total des produits d'exploitation (I)"/>
    <s v="REFL"/>
    <s v="Chiffres d'affaires nets"/>
    <s v="REFF"/>
    <s v="Production vendue biens"/>
    <m/>
    <m/>
    <m/>
    <m/>
    <m/>
    <m/>
    <m/>
    <m/>
    <m/>
    <m/>
    <m/>
    <m/>
    <m/>
    <m/>
    <m/>
    <m/>
    <m/>
    <m/>
    <s v="C"/>
    <s v="C"/>
    <x v="2"/>
    <s v="Ventes prod fini A"/>
    <s v="C"/>
    <n v="121.05"/>
    <n v="0"/>
    <n v="121.05"/>
    <n v="165033.87"/>
    <n v="0"/>
    <n v="165033.87"/>
    <n v="121.05"/>
    <n v="0"/>
    <n v="121.05"/>
    <n v="165033.87"/>
    <n v="0"/>
    <n v="165033.87"/>
    <n v="-164912.82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FR"/>
    <s v="Total des produits d'exploitation (I)"/>
    <s v="REFL"/>
    <s v="Chiffres d'affaires nets"/>
    <s v="REFI"/>
    <s v="Production vendue services"/>
    <m/>
    <m/>
    <m/>
    <m/>
    <m/>
    <m/>
    <m/>
    <m/>
    <m/>
    <m/>
    <m/>
    <m/>
    <m/>
    <m/>
    <m/>
    <m/>
    <m/>
    <m/>
    <s v="C"/>
    <s v="C"/>
    <x v="3"/>
    <s v="Prestations services"/>
    <s v="C"/>
    <n v="37057.040000000001"/>
    <n v="0"/>
    <n v="37057.040000000001"/>
    <n v="0"/>
    <n v="0"/>
    <n v="0"/>
    <n v="37057.040000000001"/>
    <n v="0"/>
    <n v="37057.040000000001"/>
    <n v="0"/>
    <n v="0"/>
    <n v="0"/>
    <n v="37057.040000000001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FR"/>
    <s v="Total des produits d'exploitation (I)"/>
    <s v="REFQ"/>
    <s v="Autres produits"/>
    <m/>
    <m/>
    <m/>
    <m/>
    <m/>
    <m/>
    <m/>
    <m/>
    <m/>
    <m/>
    <m/>
    <m/>
    <m/>
    <m/>
    <m/>
    <m/>
    <m/>
    <m/>
    <m/>
    <m/>
    <s v="C"/>
    <s v="C"/>
    <x v="4"/>
    <s v="Prod div gestion cou"/>
    <s v="C"/>
    <n v="11.05"/>
    <n v="0"/>
    <n v="11.05"/>
    <n v="0"/>
    <n v="0"/>
    <n v="0"/>
    <n v="11.05"/>
    <n v="0"/>
    <n v="11.05"/>
    <n v="0"/>
    <n v="0"/>
    <n v="0"/>
    <n v="11.05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GF"/>
    <s v="Total des charges d'exploitation"/>
    <s v="REFU"/>
    <s v="Achats de mat. premieres  autres approv"/>
    <m/>
    <m/>
    <m/>
    <m/>
    <m/>
    <m/>
    <m/>
    <m/>
    <m/>
    <m/>
    <m/>
    <m/>
    <m/>
    <m/>
    <m/>
    <m/>
    <m/>
    <m/>
    <m/>
    <m/>
    <s v="D"/>
    <s v="C"/>
    <x v="5"/>
    <s v="Ach stock:Mat prem A"/>
    <s v="C"/>
    <n v="17.47"/>
    <n v="0"/>
    <n v="17.47"/>
    <n v="2885"/>
    <n v="0"/>
    <n v="2885"/>
    <n v="-17.47"/>
    <n v="0"/>
    <n v="-17.47"/>
    <n v="-2885"/>
    <n v="0"/>
    <n v="-2885"/>
    <n v="2867.53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GF"/>
    <s v="Total des charges d'exploitation"/>
    <s v="REFW"/>
    <s v="Autres achats &amp; charges externes"/>
    <m/>
    <m/>
    <m/>
    <m/>
    <m/>
    <m/>
    <m/>
    <m/>
    <m/>
    <m/>
    <m/>
    <m/>
    <m/>
    <m/>
    <m/>
    <m/>
    <m/>
    <m/>
    <m/>
    <m/>
    <s v="D"/>
    <s v="C"/>
    <x v="6"/>
    <s v="Ach fourn n stockabl"/>
    <s v="C"/>
    <n v="288346.28000000003"/>
    <n v="0"/>
    <n v="288346.28000000003"/>
    <n v="5600"/>
    <n v="0"/>
    <n v="5600"/>
    <n v="-288346.28000000003"/>
    <n v="0"/>
    <n v="-288346.28000000003"/>
    <n v="-5600"/>
    <n v="0"/>
    <n v="-5600"/>
    <n v="-282746.28000000003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GF"/>
    <s v="Total des charges d'exploitation"/>
    <s v="REFW"/>
    <s v="Autres achats &amp; charges externes"/>
    <m/>
    <m/>
    <m/>
    <m/>
    <m/>
    <m/>
    <m/>
    <m/>
    <m/>
    <m/>
    <m/>
    <m/>
    <m/>
    <m/>
    <m/>
    <m/>
    <m/>
    <m/>
    <m/>
    <m/>
    <s v="D"/>
    <s v="C"/>
    <x v="7"/>
    <s v="Ach fourn n stockab"/>
    <s v="C"/>
    <n v="17930.419999999998"/>
    <n v="0"/>
    <n v="17930.419999999998"/>
    <n v="0"/>
    <n v="0"/>
    <n v="0"/>
    <n v="-17930.419999999998"/>
    <n v="0"/>
    <n v="-17930.419999999998"/>
    <n v="0"/>
    <n v="0"/>
    <n v="0"/>
    <n v="-17930.419999999998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GF"/>
    <s v="Total des charges d'exploitation"/>
    <s v="REFW"/>
    <s v="Autres achats &amp; charges externes"/>
    <m/>
    <m/>
    <m/>
    <m/>
    <m/>
    <m/>
    <m/>
    <m/>
    <m/>
    <m/>
    <m/>
    <m/>
    <m/>
    <m/>
    <m/>
    <m/>
    <m/>
    <m/>
    <m/>
    <m/>
    <s v="D"/>
    <s v="C"/>
    <x v="8"/>
    <s v="Achats électricité"/>
    <s v="C"/>
    <n v="0.21"/>
    <n v="0"/>
    <n v="0.21"/>
    <n v="0"/>
    <n v="0"/>
    <n v="0"/>
    <n v="-0.21"/>
    <n v="0"/>
    <n v="-0.21"/>
    <n v="0"/>
    <n v="0"/>
    <n v="0"/>
    <n v="-0.21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GF"/>
    <s v="Total des charges d'exploitation"/>
    <s v="REFW"/>
    <s v="Autres achats &amp; charges externes"/>
    <m/>
    <m/>
    <m/>
    <m/>
    <m/>
    <m/>
    <m/>
    <m/>
    <m/>
    <m/>
    <m/>
    <m/>
    <m/>
    <m/>
    <m/>
    <m/>
    <m/>
    <m/>
    <m/>
    <m/>
    <s v="D"/>
    <s v="C"/>
    <x v="9"/>
    <s v="Ach n stock:Four ent"/>
    <s v="C"/>
    <n v="272068.92"/>
    <n v="0"/>
    <n v="272068.92"/>
    <n v="232847.35999999999"/>
    <n v="0"/>
    <n v="232847.35999999999"/>
    <n v="-272068.92"/>
    <n v="0"/>
    <n v="-272068.92"/>
    <n v="-232847.35999999999"/>
    <n v="0"/>
    <n v="-232847.35999999999"/>
    <n v="-39221.56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GF"/>
    <s v="Total des charges d'exploitation"/>
    <s v="REFW"/>
    <s v="Autres achats &amp; charges externes"/>
    <m/>
    <m/>
    <m/>
    <m/>
    <m/>
    <m/>
    <m/>
    <m/>
    <m/>
    <m/>
    <m/>
    <m/>
    <m/>
    <m/>
    <m/>
    <m/>
    <m/>
    <m/>
    <m/>
    <m/>
    <s v="D"/>
    <s v="C"/>
    <x v="10"/>
    <s v="Autres matières"/>
    <s v="C"/>
    <n v="0"/>
    <n v="0"/>
    <n v="0"/>
    <n v="-3150.87"/>
    <n v="0"/>
    <n v="-3150.87"/>
    <n v="0"/>
    <n v="0"/>
    <n v="0"/>
    <n v="3150.87"/>
    <n v="0"/>
    <n v="3150.87"/>
    <n v="-3150.87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GF"/>
    <s v="Total des charges d'exploitation"/>
    <s v="REFW"/>
    <s v="Autres achats &amp; charges externes"/>
    <m/>
    <m/>
    <m/>
    <m/>
    <m/>
    <m/>
    <m/>
    <m/>
    <m/>
    <m/>
    <m/>
    <m/>
    <m/>
    <m/>
    <m/>
    <m/>
    <m/>
    <m/>
    <m/>
    <m/>
    <s v="D"/>
    <s v="C"/>
    <x v="11"/>
    <s v="Serv ext:Etude/reche"/>
    <s v="C"/>
    <n v="-4.16"/>
    <n v="0"/>
    <n v="-4.16"/>
    <n v="4"/>
    <n v="0"/>
    <n v="4"/>
    <n v="4.16"/>
    <n v="0"/>
    <n v="4.16"/>
    <n v="-4"/>
    <n v="0"/>
    <n v="-4"/>
    <n v="8.16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GF"/>
    <s v="Total des charges d'exploitation"/>
    <s v="REFW"/>
    <s v="Autres achats &amp; charges externes"/>
    <m/>
    <m/>
    <m/>
    <m/>
    <m/>
    <m/>
    <m/>
    <m/>
    <m/>
    <m/>
    <m/>
    <m/>
    <m/>
    <m/>
    <m/>
    <m/>
    <m/>
    <m/>
    <m/>
    <m/>
    <s v="D"/>
    <s v="C"/>
    <x v="12"/>
    <s v="Frais s titres"/>
    <s v="C"/>
    <n v="10.87"/>
    <n v="0"/>
    <n v="10.87"/>
    <n v="-100"/>
    <n v="0"/>
    <n v="-100"/>
    <n v="-10.87"/>
    <n v="0"/>
    <n v="-10.87"/>
    <n v="100"/>
    <n v="0"/>
    <n v="100"/>
    <n v="-110.87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GF"/>
    <s v="Total des charges d'exploitation"/>
    <s v="REFX"/>
    <s v="Impots taxes &amp; versements assimiles"/>
    <m/>
    <m/>
    <m/>
    <m/>
    <m/>
    <m/>
    <m/>
    <m/>
    <m/>
    <m/>
    <m/>
    <m/>
    <m/>
    <m/>
    <m/>
    <m/>
    <m/>
    <m/>
    <m/>
    <m/>
    <s v="D"/>
    <s v="C"/>
    <x v="13"/>
    <s v="Tax chiff aff n recu"/>
    <s v="C"/>
    <n v="0"/>
    <n v="0"/>
    <n v="0"/>
    <n v="98"/>
    <n v="0"/>
    <n v="98"/>
    <n v="0"/>
    <n v="0"/>
    <n v="0"/>
    <n v="-98"/>
    <n v="0"/>
    <n v="-98"/>
    <n v="98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V"/>
    <s v="Resultat financier (V-VI)"/>
    <s v="REGP"/>
    <s v="Total des produits financiers (V)"/>
    <s v="REGL"/>
    <s v="Autres interets et produits assimiles"/>
    <m/>
    <m/>
    <m/>
    <m/>
    <m/>
    <m/>
    <m/>
    <m/>
    <m/>
    <m/>
    <m/>
    <m/>
    <m/>
    <m/>
    <m/>
    <m/>
    <m/>
    <m/>
    <m/>
    <m/>
    <s v="C"/>
    <s v="C"/>
    <x v="14"/>
    <s v="Reven s creances com"/>
    <s v="C"/>
    <n v="0"/>
    <n v="0"/>
    <n v="0"/>
    <n v="1047.1099999999999"/>
    <n v="0"/>
    <n v="1047.1099999999999"/>
    <n v="0"/>
    <n v="0"/>
    <n v="0"/>
    <n v="1047.1099999999999"/>
    <n v="0"/>
    <n v="1047.1099999999999"/>
    <n v="-1047.1099999999999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V"/>
    <s v="Resultat financier (V-VI)"/>
    <s v="REGP"/>
    <s v="Total des produits financiers (V)"/>
    <s v="REGL"/>
    <s v="Autres interets et produits assimiles"/>
    <m/>
    <m/>
    <m/>
    <m/>
    <m/>
    <m/>
    <m/>
    <m/>
    <m/>
    <m/>
    <m/>
    <m/>
    <m/>
    <m/>
    <m/>
    <m/>
    <m/>
    <m/>
    <m/>
    <m/>
    <s v="C"/>
    <s v="C"/>
    <x v="15"/>
    <s v="Escomptes obtenus"/>
    <s v="C"/>
    <n v="0"/>
    <n v="0"/>
    <n v="0"/>
    <n v="100.32"/>
    <n v="0"/>
    <n v="100.32"/>
    <n v="0"/>
    <n v="0"/>
    <n v="0"/>
    <n v="100.32"/>
    <n v="0"/>
    <n v="100.32"/>
    <n v="-100.32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V"/>
    <s v="Resultat financier (V-VI)"/>
    <s v="REGP"/>
    <s v="Total des produits financiers (V)"/>
    <s v="REGL"/>
    <s v="Autres interets et produits assimiles"/>
    <m/>
    <m/>
    <m/>
    <m/>
    <m/>
    <m/>
    <m/>
    <m/>
    <m/>
    <m/>
    <m/>
    <m/>
    <m/>
    <m/>
    <m/>
    <m/>
    <m/>
    <m/>
    <m/>
    <m/>
    <s v="C"/>
    <s v="C"/>
    <x v="16"/>
    <s v="Escomptes obtenus"/>
    <s v="C"/>
    <n v="17.86"/>
    <n v="0"/>
    <n v="17.86"/>
    <n v="0"/>
    <n v="0"/>
    <n v="0"/>
    <n v="17.86"/>
    <n v="0"/>
    <n v="17.86"/>
    <n v="0"/>
    <n v="0"/>
    <n v="0"/>
    <n v="17.86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V"/>
    <s v="Resultat financier (V-VI)"/>
    <s v="REGP"/>
    <s v="Total des produits financiers (V)"/>
    <s v="REGL"/>
    <s v="Autres interets et produits assimiles"/>
    <m/>
    <m/>
    <m/>
    <m/>
    <m/>
    <m/>
    <m/>
    <m/>
    <m/>
    <m/>
    <m/>
    <m/>
    <m/>
    <m/>
    <m/>
    <m/>
    <m/>
    <m/>
    <m/>
    <m/>
    <s v="C"/>
    <s v="C"/>
    <x v="17"/>
    <s v="Aut produits financi"/>
    <s v="C"/>
    <n v="198"/>
    <n v="0"/>
    <n v="198"/>
    <n v="0"/>
    <n v="0"/>
    <n v="0"/>
    <n v="198"/>
    <n v="0"/>
    <n v="198"/>
    <n v="0"/>
    <n v="0"/>
    <n v="0"/>
    <n v="198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V"/>
    <s v="Resultat financier (V-VI)"/>
    <s v="REGP"/>
    <s v="Total des produits financiers (V)"/>
    <s v="REGN"/>
    <s v="Differences positives de change"/>
    <m/>
    <m/>
    <m/>
    <m/>
    <m/>
    <m/>
    <m/>
    <m/>
    <m/>
    <m/>
    <m/>
    <m/>
    <m/>
    <m/>
    <m/>
    <m/>
    <m/>
    <m/>
    <m/>
    <m/>
    <s v="C"/>
    <s v="C"/>
    <x v="18"/>
    <s v="Gains de change"/>
    <s v="C"/>
    <n v="780.69"/>
    <n v="0"/>
    <n v="780.69"/>
    <n v="909.64"/>
    <n v="0"/>
    <n v="909.64"/>
    <n v="780.69"/>
    <n v="0"/>
    <n v="780.69"/>
    <n v="909.64"/>
    <n v="0"/>
    <n v="909.64"/>
    <n v="-128.94999999999993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V"/>
    <s v="Resultat financier (V-VI)"/>
    <s v="REGP"/>
    <s v="Total des produits financiers (V)"/>
    <s v="REGO"/>
    <s v="Produits nets cessions val.mob.placement"/>
    <m/>
    <m/>
    <m/>
    <m/>
    <m/>
    <m/>
    <m/>
    <m/>
    <m/>
    <m/>
    <m/>
    <m/>
    <m/>
    <m/>
    <m/>
    <m/>
    <m/>
    <m/>
    <m/>
    <m/>
    <s v="C"/>
    <s v="C"/>
    <x v="19"/>
    <s v="Prod net s cess mob"/>
    <s v="C"/>
    <n v="-10.5"/>
    <n v="0"/>
    <n v="-10.5"/>
    <n v="73.849999999999994"/>
    <n v="0"/>
    <n v="73.849999999999994"/>
    <n v="-10.5"/>
    <n v="0"/>
    <n v="-10.5"/>
    <n v="73.849999999999994"/>
    <n v="0"/>
    <n v="73.849999999999994"/>
    <n v="-84.35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V"/>
    <s v="Resultat financier (V-VI)"/>
    <s v="REGU"/>
    <s v="Total des charges financieres (VI)"/>
    <s v="REGR"/>
    <s v="Interets et charges assimilees"/>
    <m/>
    <m/>
    <m/>
    <m/>
    <m/>
    <m/>
    <m/>
    <m/>
    <m/>
    <m/>
    <m/>
    <m/>
    <m/>
    <m/>
    <m/>
    <m/>
    <m/>
    <m/>
    <m/>
    <m/>
    <s v="D"/>
    <s v="C"/>
    <x v="20"/>
    <s v="Redev cred-bail mobi"/>
    <s v="C"/>
    <n v="0"/>
    <n v="0"/>
    <n v="0"/>
    <n v="554"/>
    <n v="0"/>
    <n v="554"/>
    <n v="0"/>
    <n v="0"/>
    <n v="0"/>
    <n v="-554"/>
    <n v="0"/>
    <n v="-554"/>
    <n v="554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V"/>
    <s v="Resultat financier (V-VI)"/>
    <s v="REGU"/>
    <s v="Total des charges financieres (VI)"/>
    <s v="REGR"/>
    <s v="Interets et charges assimilees"/>
    <m/>
    <m/>
    <m/>
    <m/>
    <m/>
    <m/>
    <m/>
    <m/>
    <m/>
    <m/>
    <m/>
    <m/>
    <m/>
    <m/>
    <m/>
    <m/>
    <m/>
    <m/>
    <m/>
    <m/>
    <s v="D"/>
    <s v="C"/>
    <x v="21"/>
    <s v="Inter cpte cour/depC"/>
    <s v="C"/>
    <n v="0"/>
    <n v="0"/>
    <n v="0"/>
    <n v="5054.8599999999997"/>
    <n v="0"/>
    <n v="5054.8599999999997"/>
    <n v="0"/>
    <n v="0"/>
    <n v="0"/>
    <n v="-5054.8599999999997"/>
    <n v="0"/>
    <n v="-5054.8599999999997"/>
    <n v="5054.8599999999997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V"/>
    <s v="Resultat financier (V-VI)"/>
    <s v="REGU"/>
    <s v="Total des charges financieres (VI)"/>
    <s v="REGR"/>
    <s v="Interets et charges assimilees"/>
    <m/>
    <m/>
    <m/>
    <m/>
    <m/>
    <m/>
    <m/>
    <m/>
    <m/>
    <m/>
    <m/>
    <m/>
    <m/>
    <m/>
    <m/>
    <m/>
    <m/>
    <m/>
    <m/>
    <m/>
    <s v="D"/>
    <s v="C"/>
    <x v="22"/>
    <s v="Interets dettes dive"/>
    <s v="C"/>
    <n v="0"/>
    <n v="0"/>
    <n v="0"/>
    <n v="-100"/>
    <n v="0"/>
    <n v="-100"/>
    <n v="0"/>
    <n v="0"/>
    <n v="0"/>
    <n v="100"/>
    <n v="0"/>
    <n v="100"/>
    <n v="-100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V"/>
    <s v="Resultat financier (V-VI)"/>
    <s v="REGU"/>
    <s v="Total des charges financieres (VI)"/>
    <s v="REGR"/>
    <s v="Interets et charges assimilees"/>
    <m/>
    <m/>
    <m/>
    <m/>
    <m/>
    <m/>
    <m/>
    <m/>
    <m/>
    <m/>
    <m/>
    <m/>
    <m/>
    <m/>
    <m/>
    <m/>
    <m/>
    <m/>
    <m/>
    <m/>
    <s v="D"/>
    <s v="C"/>
    <x v="23"/>
    <s v="Escomptes accordes"/>
    <s v="C"/>
    <n v="0"/>
    <n v="0"/>
    <n v="0"/>
    <n v="-7.91"/>
    <n v="0"/>
    <n v="-7.91"/>
    <n v="0"/>
    <n v="0"/>
    <n v="0"/>
    <n v="7.91"/>
    <n v="0"/>
    <n v="7.91"/>
    <n v="-7.91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V"/>
    <s v="Resultat financier (V-VI)"/>
    <s v="REGU"/>
    <s v="Total des charges financieres (VI)"/>
    <s v="REGR"/>
    <s v="Interets et charges assimilees"/>
    <m/>
    <m/>
    <m/>
    <m/>
    <m/>
    <m/>
    <m/>
    <m/>
    <m/>
    <m/>
    <m/>
    <m/>
    <m/>
    <m/>
    <m/>
    <m/>
    <m/>
    <m/>
    <m/>
    <m/>
    <s v="D"/>
    <s v="C"/>
    <x v="24"/>
    <s v="Aut charges financie"/>
    <s v="C"/>
    <n v="84.5"/>
    <n v="0"/>
    <n v="84.5"/>
    <n v="16.11"/>
    <n v="0"/>
    <n v="16.11"/>
    <n v="-84.5"/>
    <n v="0"/>
    <n v="-84.5"/>
    <n v="-16.11"/>
    <n v="0"/>
    <n v="-16.11"/>
    <n v="-68.39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V"/>
    <s v="Resultat financier (V-VI)"/>
    <s v="REGU"/>
    <s v="Total des charges financieres (VI)"/>
    <s v="REGS"/>
    <s v="Differences negatives de change"/>
    <m/>
    <m/>
    <m/>
    <m/>
    <m/>
    <m/>
    <m/>
    <m/>
    <m/>
    <m/>
    <m/>
    <m/>
    <m/>
    <m/>
    <m/>
    <m/>
    <m/>
    <m/>
    <m/>
    <m/>
    <s v="D"/>
    <s v="C"/>
    <x v="25"/>
    <s v="Pertes de change"/>
    <s v="C"/>
    <n v="2586.58"/>
    <n v="0"/>
    <n v="2586.58"/>
    <n v="2415.77"/>
    <n v="0"/>
    <n v="2415.77"/>
    <n v="-2586.58"/>
    <n v="0"/>
    <n v="-2586.58"/>
    <n v="-2415.77"/>
    <n v="0"/>
    <n v="-2415.77"/>
    <n v="-170.80999999999995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HI"/>
    <s v="Resultat exceptionnel (VII-VIII)"/>
    <x v="1"/>
    <s v="REHD"/>
    <s v="Total des produits exceptionnels"/>
    <s v="REHB"/>
    <s v="Produits excep s/operations en capital"/>
    <m/>
    <m/>
    <m/>
    <m/>
    <m/>
    <m/>
    <m/>
    <m/>
    <m/>
    <m/>
    <m/>
    <m/>
    <m/>
    <m/>
    <m/>
    <m/>
    <m/>
    <m/>
    <m/>
    <m/>
    <m/>
    <m/>
    <s v="C"/>
    <s v="C"/>
    <x v="26"/>
    <s v="Aut prod except div"/>
    <s v="C"/>
    <n v="90006"/>
    <n v="0"/>
    <n v="900006"/>
    <n v="86.63"/>
    <n v="0"/>
    <n v="86.63"/>
    <n v="90006"/>
    <n v="0"/>
    <n v="900006"/>
    <n v="86.63"/>
    <n v="0"/>
    <n v="86.63"/>
    <n v="899919.37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HI"/>
    <s v="Resultat exceptionnel (VII-VIII)"/>
    <x v="1"/>
    <s v="REHH"/>
    <s v="Total charges exceptionnelles(VIII)"/>
    <s v="REHF"/>
    <s v="Charges excep. /operations en capital"/>
    <m/>
    <m/>
    <m/>
    <m/>
    <m/>
    <m/>
    <m/>
    <m/>
    <m/>
    <m/>
    <m/>
    <m/>
    <m/>
    <m/>
    <m/>
    <m/>
    <m/>
    <m/>
    <m/>
    <m/>
    <m/>
    <m/>
    <s v="D"/>
    <s v="C"/>
    <x v="27"/>
    <s v="Malis prov claus ind"/>
    <s v="C"/>
    <n v="0"/>
    <n v="0"/>
    <n v="0"/>
    <n v="-511.7"/>
    <n v="0"/>
    <n v="-511.7"/>
    <n v="0"/>
    <n v="0"/>
    <n v="0"/>
    <n v="511.7"/>
    <n v="0"/>
    <n v="511.7"/>
    <n v="-511.7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1"/>
    <s v="Activité 1"/>
    <x v="0"/>
    <m/>
    <m/>
    <m/>
    <m/>
    <m/>
    <m/>
    <m/>
    <m/>
    <m/>
    <m/>
    <m/>
    <m/>
    <m/>
    <m/>
    <s v="PLCPTRES"/>
    <s v="Compte de résultat"/>
    <x v="0"/>
    <s v="REHN"/>
    <s v="Benefice ou Perte"/>
    <x v="0"/>
    <s v="REHI"/>
    <s v="Resultat exceptionnel (VII-VIII)"/>
    <x v="1"/>
    <s v="REHH"/>
    <s v="Total charges exceptionnelles(VIII)"/>
    <s v="REHF"/>
    <s v="Charges excep. /operations en capital"/>
    <m/>
    <m/>
    <m/>
    <m/>
    <m/>
    <m/>
    <m/>
    <m/>
    <m/>
    <m/>
    <m/>
    <m/>
    <m/>
    <m/>
    <m/>
    <m/>
    <m/>
    <m/>
    <m/>
    <m/>
    <m/>
    <m/>
    <s v="D"/>
    <s v="C"/>
    <x v="28"/>
    <s v="Charges except diver"/>
    <s v="C"/>
    <n v="4"/>
    <n v="0"/>
    <n v="4"/>
    <n v="0"/>
    <n v="0"/>
    <n v="0"/>
    <n v="-4"/>
    <n v="0"/>
    <n v="-4"/>
    <n v="0"/>
    <n v="0"/>
    <n v="0"/>
    <n v="-4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2"/>
    <s v="Activité 2"/>
    <x v="1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FR"/>
    <s v="Total des produits d'exploitation (I)"/>
    <s v="REFL"/>
    <s v="Chiffres d'affaires nets"/>
    <s v="REFC"/>
    <s v="Ventes de marchandises"/>
    <s v="REFA"/>
    <s v="Ventes de marchandises France"/>
    <m/>
    <m/>
    <m/>
    <m/>
    <m/>
    <m/>
    <m/>
    <m/>
    <m/>
    <m/>
    <m/>
    <m/>
    <m/>
    <m/>
    <m/>
    <m/>
    <s v="C"/>
    <s v="C"/>
    <x v="1"/>
    <s v="Vente marchandise B"/>
    <s v="C"/>
    <n v="1850"/>
    <n v="0"/>
    <n v="1850"/>
    <n v="0"/>
    <n v="0"/>
    <n v="0"/>
    <n v="1850"/>
    <n v="0"/>
    <n v="1850"/>
    <n v="0"/>
    <n v="0"/>
    <n v="0"/>
    <n v="1850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2"/>
    <s v="Activité 2"/>
    <x v="1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FR"/>
    <s v="Total des produits d'exploitation (I)"/>
    <s v="REFL"/>
    <s v="Chiffres d'affaires nets"/>
    <s v="REFF"/>
    <s v="Production vendue biens"/>
    <m/>
    <m/>
    <m/>
    <m/>
    <m/>
    <m/>
    <m/>
    <m/>
    <m/>
    <m/>
    <m/>
    <m/>
    <m/>
    <m/>
    <m/>
    <m/>
    <m/>
    <m/>
    <s v="C"/>
    <s v="C"/>
    <x v="2"/>
    <s v="Ventes prod fini A"/>
    <s v="C"/>
    <n v="16066.7"/>
    <n v="0"/>
    <n v="16066.7"/>
    <n v="207.3"/>
    <n v="0"/>
    <n v="207.3"/>
    <n v="16066.7"/>
    <n v="0"/>
    <n v="16066.7"/>
    <n v="207.3"/>
    <n v="0"/>
    <n v="207.3"/>
    <n v="15859.400000000001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2"/>
    <s v="Activité 2"/>
    <x v="1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FR"/>
    <s v="Total des produits d'exploitation (I)"/>
    <s v="REFL"/>
    <s v="Chiffres d'affaires nets"/>
    <s v="REFI"/>
    <s v="Production vendue services"/>
    <m/>
    <m/>
    <m/>
    <m/>
    <m/>
    <m/>
    <m/>
    <m/>
    <m/>
    <m/>
    <m/>
    <m/>
    <m/>
    <m/>
    <m/>
    <m/>
    <m/>
    <m/>
    <s v="C"/>
    <s v="C"/>
    <x v="3"/>
    <s v="Prestations services"/>
    <s v="C"/>
    <n v="0"/>
    <n v="0"/>
    <n v="0"/>
    <n v="900"/>
    <n v="0"/>
    <n v="900"/>
    <n v="0"/>
    <n v="0"/>
    <n v="0"/>
    <n v="900"/>
    <n v="0"/>
    <n v="900"/>
    <n v="-900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2"/>
    <s v="Activité 2"/>
    <x v="1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GF"/>
    <s v="Total des charges d'exploitation"/>
    <s v="REFU"/>
    <s v="Achats de mat. premieres  autres approv"/>
    <m/>
    <m/>
    <m/>
    <m/>
    <m/>
    <m/>
    <m/>
    <m/>
    <m/>
    <m/>
    <m/>
    <m/>
    <m/>
    <m/>
    <m/>
    <m/>
    <m/>
    <m/>
    <m/>
    <m/>
    <s v="D"/>
    <s v="C"/>
    <x v="5"/>
    <s v="Ach stock:Mat prem A"/>
    <s v="C"/>
    <n v="-1.23"/>
    <n v="0"/>
    <n v="-1.23"/>
    <n v="-500"/>
    <n v="0"/>
    <n v="-500"/>
    <n v="1.23"/>
    <n v="0"/>
    <n v="1.23"/>
    <n v="500"/>
    <n v="0"/>
    <n v="500"/>
    <n v="-498.77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2"/>
    <s v="Activité 2"/>
    <x v="1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GF"/>
    <s v="Total des charges d'exploitation"/>
    <s v="REFW"/>
    <s v="Autres achats &amp; charges externes"/>
    <m/>
    <m/>
    <m/>
    <m/>
    <m/>
    <m/>
    <m/>
    <m/>
    <m/>
    <m/>
    <m/>
    <m/>
    <m/>
    <m/>
    <m/>
    <m/>
    <m/>
    <m/>
    <m/>
    <m/>
    <s v="D"/>
    <s v="C"/>
    <x v="7"/>
    <s v="Ach fourn n stockab"/>
    <s v="C"/>
    <n v="53791.26"/>
    <n v="0"/>
    <n v="53791.26"/>
    <n v="0"/>
    <n v="0"/>
    <n v="0"/>
    <n v="-53791.26"/>
    <n v="0"/>
    <n v="-53791.26"/>
    <n v="0"/>
    <n v="0"/>
    <n v="0"/>
    <n v="-53791.26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2"/>
    <s v="Activité 2"/>
    <x v="1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GF"/>
    <s v="Total des charges d'exploitation"/>
    <s v="REFW"/>
    <s v="Autres achats &amp; charges externes"/>
    <m/>
    <m/>
    <m/>
    <m/>
    <m/>
    <m/>
    <m/>
    <m/>
    <m/>
    <m/>
    <m/>
    <m/>
    <m/>
    <m/>
    <m/>
    <m/>
    <m/>
    <m/>
    <m/>
    <m/>
    <s v="D"/>
    <s v="C"/>
    <x v="9"/>
    <s v="Ach n stock:Four ent"/>
    <s v="C"/>
    <n v="1190.43"/>
    <n v="0"/>
    <n v="1190.43"/>
    <n v="-6172.33"/>
    <n v="0"/>
    <n v="-6172.33"/>
    <n v="-1190.43"/>
    <n v="0"/>
    <n v="-1190.43"/>
    <n v="6172.33"/>
    <n v="0"/>
    <n v="6172.33"/>
    <n v="-7362.76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2"/>
    <s v="Activité 2"/>
    <x v="1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V"/>
    <s v="Resultat financier (V-VI)"/>
    <s v="REGP"/>
    <s v="Total des produits financiers (V)"/>
    <s v="REGL"/>
    <s v="Autres interets et produits assimiles"/>
    <m/>
    <m/>
    <m/>
    <m/>
    <m/>
    <m/>
    <m/>
    <m/>
    <m/>
    <m/>
    <m/>
    <m/>
    <m/>
    <m/>
    <m/>
    <m/>
    <m/>
    <m/>
    <m/>
    <m/>
    <s v="C"/>
    <s v="C"/>
    <x v="15"/>
    <s v="Escomptes obtenus"/>
    <s v="C"/>
    <n v="0"/>
    <n v="0"/>
    <n v="0"/>
    <n v="0.8"/>
    <n v="0"/>
    <n v="0.8"/>
    <n v="0"/>
    <n v="0"/>
    <n v="0"/>
    <n v="0.8"/>
    <n v="0"/>
    <n v="0.8"/>
    <n v="-0.8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2"/>
    <s v="Activité 2"/>
    <x v="1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V"/>
    <s v="Resultat financier (V-VI)"/>
    <s v="REGP"/>
    <s v="Total des produits financiers (V)"/>
    <s v="REGL"/>
    <s v="Autres interets et produits assimiles"/>
    <m/>
    <m/>
    <m/>
    <m/>
    <m/>
    <m/>
    <m/>
    <m/>
    <m/>
    <m/>
    <m/>
    <m/>
    <m/>
    <m/>
    <m/>
    <m/>
    <m/>
    <m/>
    <m/>
    <m/>
    <s v="C"/>
    <s v="C"/>
    <x v="17"/>
    <s v="Aut produits financi"/>
    <s v="C"/>
    <n v="0.34"/>
    <n v="0"/>
    <n v="0.34"/>
    <n v="0"/>
    <n v="0"/>
    <n v="0"/>
    <n v="0.34"/>
    <n v="0"/>
    <n v="0.34"/>
    <n v="0"/>
    <n v="0"/>
    <n v="0"/>
    <n v="0.34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2"/>
    <s v="Activité 2"/>
    <x v="1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V"/>
    <s v="Resultat financier (V-VI)"/>
    <s v="REGP"/>
    <s v="Total des produits financiers (V)"/>
    <s v="REGN"/>
    <s v="Differences positives de change"/>
    <m/>
    <m/>
    <m/>
    <m/>
    <m/>
    <m/>
    <m/>
    <m/>
    <m/>
    <m/>
    <m/>
    <m/>
    <m/>
    <m/>
    <m/>
    <m/>
    <m/>
    <m/>
    <m/>
    <m/>
    <s v="C"/>
    <s v="C"/>
    <x v="18"/>
    <s v="Gains de change"/>
    <s v="C"/>
    <n v="0"/>
    <n v="0"/>
    <n v="0"/>
    <n v="14224.64"/>
    <n v="0"/>
    <n v="14224.64"/>
    <n v="0"/>
    <n v="0"/>
    <n v="0"/>
    <n v="14224.64"/>
    <n v="0"/>
    <n v="14224.64"/>
    <n v="-14224.64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2"/>
    <s v="Activité 2"/>
    <x v="1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V"/>
    <s v="Resultat financier (V-VI)"/>
    <s v="REGU"/>
    <s v="Total des charges financieres (VI)"/>
    <s v="REGR"/>
    <s v="Interets et charges assimilees"/>
    <m/>
    <m/>
    <m/>
    <m/>
    <m/>
    <m/>
    <m/>
    <m/>
    <m/>
    <m/>
    <m/>
    <m/>
    <m/>
    <m/>
    <m/>
    <m/>
    <m/>
    <m/>
    <m/>
    <m/>
    <s v="D"/>
    <s v="C"/>
    <x v="24"/>
    <s v="Aut charges financie"/>
    <s v="C"/>
    <n v="36.6"/>
    <n v="0"/>
    <n v="36.6"/>
    <n v="0"/>
    <n v="0"/>
    <n v="0"/>
    <n v="-36.6"/>
    <n v="0"/>
    <n v="-36.6"/>
    <n v="0"/>
    <n v="0"/>
    <n v="0"/>
    <n v="-36.6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2"/>
    <s v="Activité 2"/>
    <x v="1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V"/>
    <s v="Resultat financier (V-VI)"/>
    <s v="REGU"/>
    <s v="Total des charges financieres (VI)"/>
    <s v="REGS"/>
    <s v="Differences negatives de change"/>
    <m/>
    <m/>
    <m/>
    <m/>
    <m/>
    <m/>
    <m/>
    <m/>
    <m/>
    <m/>
    <m/>
    <m/>
    <m/>
    <m/>
    <m/>
    <m/>
    <m/>
    <m/>
    <m/>
    <m/>
    <s v="D"/>
    <s v="C"/>
    <x v="25"/>
    <s v="Pertes de change"/>
    <s v="C"/>
    <n v="0"/>
    <n v="0"/>
    <n v="0"/>
    <n v="163.08000000000001"/>
    <n v="0"/>
    <n v="163.08000000000001"/>
    <n v="0"/>
    <n v="0"/>
    <n v="0"/>
    <n v="-163.08000000000001"/>
    <n v="0"/>
    <n v="-163.08000000000001"/>
    <n v="163.08000000000001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3"/>
    <s v="Activité 3"/>
    <x v="2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GF"/>
    <s v="Total des charges d'exploitation"/>
    <s v="REFU"/>
    <s v="Achats de mat. premieres  autres approv"/>
    <m/>
    <m/>
    <m/>
    <m/>
    <m/>
    <m/>
    <m/>
    <m/>
    <m/>
    <m/>
    <m/>
    <m/>
    <m/>
    <m/>
    <m/>
    <m/>
    <m/>
    <m/>
    <m/>
    <m/>
    <s v="D"/>
    <s v="C"/>
    <x v="5"/>
    <s v="Ach stock:Mat prem A"/>
    <s v="C"/>
    <n v="0"/>
    <n v="0"/>
    <n v="0"/>
    <n v="5.88"/>
    <n v="0"/>
    <n v="5.88"/>
    <n v="0"/>
    <n v="0"/>
    <n v="0"/>
    <n v="-5.88"/>
    <n v="0"/>
    <n v="-5.88"/>
    <n v="5.88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3"/>
    <s v="Activité 3"/>
    <x v="2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GF"/>
    <s v="Total des charges d'exploitation"/>
    <s v="REFW"/>
    <s v="Autres achats &amp; charges externes"/>
    <m/>
    <m/>
    <m/>
    <m/>
    <m/>
    <m/>
    <m/>
    <m/>
    <m/>
    <m/>
    <m/>
    <m/>
    <m/>
    <m/>
    <m/>
    <m/>
    <m/>
    <m/>
    <m/>
    <m/>
    <s v="D"/>
    <s v="C"/>
    <x v="9"/>
    <s v="Ach n stock:Four ent"/>
    <s v="C"/>
    <n v="0"/>
    <n v="0"/>
    <n v="0"/>
    <n v="-18.86"/>
    <n v="0"/>
    <n v="-18.86"/>
    <n v="0"/>
    <n v="0"/>
    <n v="0"/>
    <n v="18.86"/>
    <n v="0"/>
    <n v="18.86"/>
    <n v="-18.86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3"/>
    <s v="Activité 3"/>
    <x v="2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GF"/>
    <s v="Total des charges d'exploitation"/>
    <s v="REFX"/>
    <s v="Impots taxes &amp; versements assimiles"/>
    <m/>
    <m/>
    <m/>
    <m/>
    <m/>
    <m/>
    <m/>
    <m/>
    <m/>
    <m/>
    <m/>
    <m/>
    <m/>
    <m/>
    <m/>
    <m/>
    <m/>
    <m/>
    <m/>
    <m/>
    <s v="D"/>
    <s v="C"/>
    <x v="13"/>
    <s v="Tax chiff aff n recu"/>
    <s v="C"/>
    <n v="900.25"/>
    <n v="0"/>
    <n v="900.25"/>
    <n v="137.19999999999999"/>
    <n v="0"/>
    <n v="137.19999999999999"/>
    <n v="-900.25"/>
    <n v="0"/>
    <n v="-900.25"/>
    <n v="-137.19999999999999"/>
    <n v="0"/>
    <n v="-137.19999999999999"/>
    <n v="-763.05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3"/>
    <s v="Activité 3"/>
    <x v="2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V"/>
    <s v="Resultat financier (V-VI)"/>
    <s v="REGU"/>
    <s v="Total des charges financieres (VI)"/>
    <s v="REGS"/>
    <s v="Differences negatives de change"/>
    <m/>
    <m/>
    <m/>
    <m/>
    <m/>
    <m/>
    <m/>
    <m/>
    <m/>
    <m/>
    <m/>
    <m/>
    <m/>
    <m/>
    <m/>
    <m/>
    <m/>
    <m/>
    <m/>
    <m/>
    <s v="D"/>
    <s v="C"/>
    <x v="25"/>
    <s v="Pertes de change"/>
    <s v="C"/>
    <n v="0"/>
    <n v="0"/>
    <n v="0"/>
    <n v="628.5"/>
    <n v="0"/>
    <n v="628.5"/>
    <n v="0"/>
    <n v="0"/>
    <n v="0"/>
    <n v="-628.5"/>
    <n v="0"/>
    <n v="-628.5"/>
    <n v="628.5"/>
    <s v="IND"/>
    <s v="Qualiac"/>
    <s v="399633"/>
    <s v="PR"/>
    <s v="04/07/2018"/>
    <s v="01/2017"/>
    <s v="12/2017"/>
    <s v="01/2016"/>
    <s v="12/2016"/>
  </r>
  <r>
    <s v="CENTRE"/>
    <s v="Centre"/>
    <x v="0"/>
    <s v="S2010"/>
    <s v="Secteur 2010"/>
    <x v="0"/>
    <s v="ACT3"/>
    <s v="Activité 3"/>
    <x v="2"/>
    <m/>
    <m/>
    <m/>
    <m/>
    <m/>
    <m/>
    <m/>
    <m/>
    <m/>
    <m/>
    <m/>
    <m/>
    <m/>
    <m/>
    <s v="PLCPTRES"/>
    <s v="Compte de résultat"/>
    <x v="0"/>
    <s v="REHN"/>
    <s v="Benefice ou Perte"/>
    <x v="0"/>
    <s v="REGW"/>
    <s v="Resultat avant impot (I-II+III-IV+V-VI)"/>
    <x v="0"/>
    <s v="REGG"/>
    <s v="Resultat d'exploitation (II)"/>
    <s v="REFR"/>
    <s v="Total des produits d'exploitation (I)"/>
    <s v="REFL"/>
    <s v="Chiffres d'affaires nets"/>
    <s v="REFI"/>
    <s v="Production vendue services"/>
    <m/>
    <m/>
    <m/>
    <m/>
    <m/>
    <m/>
    <m/>
    <m/>
    <m/>
    <m/>
    <m/>
    <m/>
    <m/>
    <m/>
    <m/>
    <m/>
    <m/>
    <m/>
    <s v="C"/>
    <s v="C"/>
    <x v="3"/>
    <s v="Prestations services"/>
    <s v="C"/>
    <n v="554198"/>
    <n v="0"/>
    <n v="554198"/>
    <n v="0"/>
    <n v="0"/>
    <n v="0"/>
    <n v="554198"/>
    <n v="0"/>
    <n v="554198"/>
    <n v="0"/>
    <n v="0"/>
    <n v="0"/>
    <n v="554198"/>
    <s v="IND"/>
    <s v="Qualiac"/>
    <s v="399633"/>
    <s v="PR"/>
    <s v="04/07/2018"/>
    <s v="01/2017"/>
    <s v="12/2017"/>
    <s v="01/2016"/>
    <s v="12/2016"/>
  </r>
  <r>
    <m/>
    <m/>
    <x v="1"/>
    <m/>
    <m/>
    <x v="1"/>
    <m/>
    <m/>
    <x v="3"/>
    <m/>
    <m/>
    <m/>
    <m/>
    <m/>
    <m/>
    <m/>
    <m/>
    <m/>
    <m/>
    <m/>
    <m/>
    <m/>
    <m/>
    <m/>
    <m/>
    <x v="1"/>
    <m/>
    <m/>
    <x v="1"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x v="29"/>
    <m/>
    <m/>
    <m/>
    <m/>
    <m/>
    <m/>
    <m/>
    <m/>
    <m/>
    <m/>
    <m/>
    <m/>
    <m/>
    <m/>
    <m/>
    <m/>
    <m/>
    <m/>
    <m/>
    <m/>
    <m/>
    <m/>
    <m/>
    <m/>
  </r>
  <r>
    <m/>
    <m/>
    <x v="1"/>
    <m/>
    <m/>
    <x v="1"/>
    <m/>
    <m/>
    <x v="3"/>
    <m/>
    <m/>
    <m/>
    <m/>
    <m/>
    <m/>
    <m/>
    <m/>
    <m/>
    <m/>
    <m/>
    <m/>
    <m/>
    <m/>
    <m/>
    <m/>
    <x v="1"/>
    <m/>
    <m/>
    <x v="1"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x v="29"/>
    <m/>
    <m/>
    <m/>
    <m/>
    <m/>
    <m/>
    <m/>
    <m/>
    <m/>
    <m/>
    <m/>
    <m/>
    <m/>
    <m/>
    <m/>
    <m/>
    <m/>
    <m/>
    <m/>
    <m/>
    <m/>
    <m/>
    <m/>
    <m/>
  </r>
  <r>
    <m/>
    <m/>
    <x v="1"/>
    <m/>
    <m/>
    <x v="1"/>
    <m/>
    <m/>
    <x v="3"/>
    <m/>
    <m/>
    <m/>
    <m/>
    <m/>
    <m/>
    <m/>
    <m/>
    <m/>
    <m/>
    <m/>
    <m/>
    <m/>
    <m/>
    <m/>
    <m/>
    <x v="1"/>
    <m/>
    <m/>
    <x v="1"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x v="29"/>
    <m/>
    <m/>
    <m/>
    <m/>
    <m/>
    <m/>
    <m/>
    <m/>
    <m/>
    <m/>
    <m/>
    <m/>
    <m/>
    <m/>
    <m/>
    <m/>
    <m/>
    <m/>
    <m/>
    <m/>
    <m/>
    <m/>
    <m/>
    <m/>
  </r>
  <r>
    <m/>
    <m/>
    <x v="1"/>
    <m/>
    <m/>
    <x v="1"/>
    <m/>
    <m/>
    <x v="3"/>
    <m/>
    <m/>
    <m/>
    <m/>
    <m/>
    <m/>
    <m/>
    <m/>
    <m/>
    <m/>
    <m/>
    <m/>
    <m/>
    <m/>
    <m/>
    <m/>
    <x v="1"/>
    <m/>
    <m/>
    <x v="1"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x v="29"/>
    <m/>
    <m/>
    <m/>
    <m/>
    <m/>
    <m/>
    <m/>
    <m/>
    <m/>
    <m/>
    <m/>
    <m/>
    <m/>
    <m/>
    <m/>
    <m/>
    <m/>
    <m/>
    <m/>
    <m/>
    <m/>
    <m/>
    <m/>
    <m/>
  </r>
  <r>
    <m/>
    <m/>
    <x v="1"/>
    <m/>
    <m/>
    <x v="1"/>
    <m/>
    <m/>
    <x v="3"/>
    <m/>
    <m/>
    <m/>
    <m/>
    <m/>
    <m/>
    <m/>
    <m/>
    <m/>
    <m/>
    <m/>
    <m/>
    <m/>
    <m/>
    <m/>
    <m/>
    <x v="1"/>
    <m/>
    <m/>
    <x v="1"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x v="29"/>
    <m/>
    <m/>
    <m/>
    <m/>
    <m/>
    <m/>
    <m/>
    <m/>
    <m/>
    <m/>
    <m/>
    <m/>
    <m/>
    <m/>
    <m/>
    <m/>
    <m/>
    <m/>
    <m/>
    <m/>
    <m/>
    <m/>
    <m/>
    <m/>
  </r>
  <r>
    <m/>
    <m/>
    <x v="1"/>
    <m/>
    <m/>
    <x v="1"/>
    <m/>
    <m/>
    <x v="3"/>
    <m/>
    <m/>
    <m/>
    <m/>
    <m/>
    <m/>
    <m/>
    <m/>
    <m/>
    <m/>
    <m/>
    <m/>
    <m/>
    <m/>
    <m/>
    <m/>
    <x v="1"/>
    <m/>
    <m/>
    <x v="1"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x v="29"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200" applyNumberFormats="0" applyBorderFormats="0" applyFontFormats="0" applyPatternFormats="0" applyAlignmentFormats="0" applyWidthHeightFormats="1" dataCaption="Valeurs" updatedVersion="5" minRefreshableVersion="3" showDrill="0" itemPrintTitles="1" createdVersion="5" indent="0" compact="0" compactData="0" gridDropZones="1" multipleFieldFilters="0">
  <location ref="B6:J23" firstHeaderRow="1" firstDataRow="2" firstDataCol="2"/>
  <pivotFields count="85">
    <pivotField showAll="0"/>
    <pivotField compact="0" outline="0" showAll="0" defaultSubtotal="0"/>
    <pivotField axis="axisRow" showAll="0">
      <items count="4">
        <item x="1"/>
        <item m="1" x="2"/>
        <item x="0"/>
        <item t="default"/>
      </items>
    </pivotField>
    <pivotField showAll="0"/>
    <pivotField compact="0" outline="0" showAll="0" defaultSubtotal="0"/>
    <pivotField axis="axisRow" showAll="0">
      <items count="5">
        <item x="1"/>
        <item m="1" x="3"/>
        <item m="1" x="2"/>
        <item x="0"/>
        <item t="default"/>
      </items>
    </pivotField>
    <pivotField compact="0" showAll="0"/>
    <pivotField compact="0" outline="0" showAll="0" defaultSubtotal="0"/>
    <pivotField axis="axisRow" compact="0" showAll="0">
      <items count="12">
        <item x="3"/>
        <item m="1" x="10"/>
        <item m="1" x="9"/>
        <item m="1" x="8"/>
        <item m="1" x="5"/>
        <item m="1" x="7"/>
        <item m="1" x="6"/>
        <item m="1" x="4"/>
        <item x="0"/>
        <item x="1"/>
        <item x="2"/>
        <item t="default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showAll="0"/>
    <pivotField compact="0" outline="0" showAll="0" defaultSubtotal="0"/>
    <pivotField axis="axisRow" showAll="0">
      <items count="4">
        <item x="1"/>
        <item m="1" x="2"/>
        <item x="0"/>
        <item t="default"/>
      </items>
    </pivotField>
    <pivotField showAll="0"/>
    <pivotField compact="0" outline="0" showAll="0" defaultSubtotal="0"/>
    <pivotField axis="axisRow" showAll="0">
      <items count="4">
        <item x="1"/>
        <item m="1" x="2"/>
        <item x="0"/>
        <item t="default"/>
      </items>
    </pivotField>
    <pivotField showAll="0"/>
    <pivotField compact="0" outline="0" showAll="0" defaultSubtotal="0"/>
    <pivotField axis="axisRow" compact="0" showAll="0">
      <items count="5">
        <item x="2"/>
        <item m="1" x="3"/>
        <item x="0"/>
        <item x="1"/>
        <item t="default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31">
        <item n=" 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m="1" x="30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6">
    <field x="2"/>
    <field x="5"/>
    <field x="8"/>
    <field x="25"/>
    <field x="28"/>
    <field x="31"/>
  </rowFields>
  <rowItems count="16">
    <i>
      <x v="2"/>
    </i>
    <i r="1">
      <x v="3"/>
    </i>
    <i r="2">
      <x v="8"/>
    </i>
    <i r="3">
      <x v="2"/>
    </i>
    <i r="4">
      <x v="2"/>
    </i>
    <i r="5">
      <x v="2"/>
    </i>
    <i r="5">
      <x v="3"/>
    </i>
    <i r="2">
      <x v="9"/>
    </i>
    <i r="3">
      <x v="2"/>
    </i>
    <i r="4">
      <x v="2"/>
    </i>
    <i r="5">
      <x v="2"/>
    </i>
    <i r="2">
      <x v="10"/>
    </i>
    <i r="3">
      <x v="2"/>
    </i>
    <i r="4">
      <x v="2"/>
    </i>
    <i r="5">
      <x v="2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Somme de Valeur brute de la p1 avec sens" fld="69" baseField="2" baseItem="1" numFmtId="4"/>
    <dataField name="Somme de Valeur à déduire de la p1 avec sens" fld="70" baseField="2" baseItem="1" numFmtId="4"/>
    <dataField name="Somme de Valeur nette de la p1 avec sens" fld="71" baseField="2" baseItem="1" numFmtId="4"/>
    <dataField name="Somme de Valeur brute de la p2 avec sens" fld="72" baseField="2" baseItem="1" numFmtId="4"/>
    <dataField name="Somme de Valeur à déduire de la p2 avec sens" fld="73" baseField="2" baseItem="1" numFmtId="4"/>
    <dataField name="Somme de Valeur nette de la p2 avec sens" fld="74" baseField="2" baseItem="1" numFmtId="4"/>
    <dataField name="Somme de Calcul" fld="75" baseField="2" baseItem="1" numFmtId="4"/>
  </dataFields>
  <formats count="10">
    <format dxfId="89">
      <pivotArea outline="0" collapsedLevelsAreSubtotals="1" fieldPosition="0"/>
    </format>
    <format dxfId="88">
      <pivotArea dataOnly="0" labelOnly="1" grandRow="1" outline="0" fieldPosition="0"/>
    </format>
    <format dxfId="87">
      <pivotArea field="60" type="button" dataOnly="0" labelOnly="1" outline="0"/>
    </format>
    <format dxfId="86">
      <pivotArea outline="0" fieldPosition="0">
        <references count="1">
          <reference field="4294967294" count="1">
            <x v="6"/>
          </reference>
        </references>
      </pivotArea>
    </format>
    <format dxfId="85">
      <pivotArea outline="0" fieldPosition="0">
        <references count="1">
          <reference field="4294967294" count="1">
            <x v="0"/>
          </reference>
        </references>
      </pivotArea>
    </format>
    <format dxfId="84">
      <pivotArea outline="0" fieldPosition="0">
        <references count="1">
          <reference field="4294967294" count="1">
            <x v="1"/>
          </reference>
        </references>
      </pivotArea>
    </format>
    <format dxfId="83">
      <pivotArea outline="0" fieldPosition="0">
        <references count="1">
          <reference field="4294967294" count="1">
            <x v="2"/>
          </reference>
        </references>
      </pivotArea>
    </format>
    <format dxfId="82">
      <pivotArea outline="0" fieldPosition="0">
        <references count="1">
          <reference field="4294967294" count="1">
            <x v="3"/>
          </reference>
        </references>
      </pivotArea>
    </format>
    <format dxfId="81">
      <pivotArea outline="0" fieldPosition="0">
        <references count="1">
          <reference field="4294967294" count="1">
            <x v="4"/>
          </reference>
        </references>
      </pivotArea>
    </format>
    <format dxfId="80">
      <pivotArea outline="0" fieldPosition="0">
        <references count="1">
          <reference field="4294967294" count="1">
            <x v="5"/>
          </reference>
        </references>
      </pivotArea>
    </format>
  </formats>
  <pivotTableStyleInfo name="EBLA" showRowHeaders="1" showColHeaders="0" showRowStripes="0" showColStripes="0" showLastColumn="1"/>
  <filters count="1">
    <filter fld="2" type="captionNotEqual" evalOrder="-1" id="7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GridLines="0" tabSelected="1" zoomScaleNormal="100" workbookViewId="0"/>
  </sheetViews>
  <sheetFormatPr baseColWidth="10" defaultRowHeight="15" x14ac:dyDescent="0.25"/>
  <cols>
    <col min="1" max="1" width="3.28515625" customWidth="1" collapsed="1"/>
    <col min="2" max="2" width="9.85546875" customWidth="1" collapsed="1"/>
    <col min="3" max="3" width="58.42578125" customWidth="1" collapsed="1"/>
    <col min="4" max="10" width="20.85546875" customWidth="1" collapsed="1"/>
  </cols>
  <sheetData>
    <row r="1" spans="2:10" x14ac:dyDescent="0.25">
      <c r="B1" s="12"/>
      <c r="C1" s="12"/>
      <c r="D1" s="12"/>
      <c r="E1" s="12"/>
      <c r="J1" s="11" t="str">
        <f>CONCATENATE("Edité au : ",Donnees!F1)</f>
        <v>Edité au : 04/07/2018</v>
      </c>
    </row>
    <row r="2" spans="2:10" ht="15.75" x14ac:dyDescent="0.25">
      <c r="C2" s="15"/>
      <c r="D2" s="15"/>
      <c r="E2" s="19" t="s">
        <v>89</v>
      </c>
      <c r="F2" s="19"/>
    </row>
    <row r="3" spans="2:10" ht="15.75" thickBot="1" x14ac:dyDescent="0.3">
      <c r="B3" s="18" t="str">
        <f>CONCATENATE("Etablissement : ",Donnees!BY4," - ",Donnees!BZ4)</f>
        <v>Etablissement : IND - Qualiac</v>
      </c>
      <c r="C3" s="18"/>
      <c r="D3" s="17"/>
      <c r="E3" s="20" t="str">
        <f>Donnees!Y4</f>
        <v>Compte de résultat</v>
      </c>
      <c r="F3" s="20"/>
    </row>
    <row r="4" spans="2:10" ht="15.75" thickBot="1" x14ac:dyDescent="0.3">
      <c r="B4" s="26" t="s">
        <v>82</v>
      </c>
      <c r="C4" s="28" t="s">
        <v>83</v>
      </c>
      <c r="D4" s="23" t="str">
        <f>CONCATENATE("Du ",Donnees!CD4," au ",Donnees!CE4)</f>
        <v>Du 01/2017 au 12/2017</v>
      </c>
      <c r="E4" s="24"/>
      <c r="F4" s="25"/>
      <c r="G4" s="23" t="str">
        <f>CONCATENATE("Du ",Donnees!CF4," au ",Donnees!CG4)</f>
        <v>Du 01/2016 au 12/2016</v>
      </c>
      <c r="H4" s="24"/>
      <c r="I4" s="25"/>
      <c r="J4" s="21" t="s">
        <v>87</v>
      </c>
    </row>
    <row r="5" spans="2:10" ht="15.75" thickBot="1" x14ac:dyDescent="0.3">
      <c r="B5" s="27"/>
      <c r="C5" s="29"/>
      <c r="D5" s="16" t="s">
        <v>84</v>
      </c>
      <c r="E5" s="13" t="s">
        <v>85</v>
      </c>
      <c r="F5" s="13" t="s">
        <v>86</v>
      </c>
      <c r="G5" s="16" t="s">
        <v>84</v>
      </c>
      <c r="H5" s="13" t="s">
        <v>85</v>
      </c>
      <c r="I5" s="13" t="s">
        <v>86</v>
      </c>
      <c r="J5" s="22"/>
    </row>
    <row r="6" spans="2:10" ht="15" hidden="1" customHeight="1" x14ac:dyDescent="0.25">
      <c r="D6" s="2" t="s">
        <v>10</v>
      </c>
    </row>
    <row r="7" spans="2:10" hidden="1" x14ac:dyDescent="0.25">
      <c r="B7" s="2" t="s">
        <v>1</v>
      </c>
      <c r="C7" s="2" t="s">
        <v>79</v>
      </c>
      <c r="D7" t="s">
        <v>99</v>
      </c>
      <c r="E7" t="s">
        <v>100</v>
      </c>
      <c r="F7" t="s">
        <v>101</v>
      </c>
      <c r="G7" t="s">
        <v>102</v>
      </c>
      <c r="H7" t="s">
        <v>103</v>
      </c>
      <c r="I7" t="s">
        <v>104</v>
      </c>
      <c r="J7" t="s">
        <v>88</v>
      </c>
    </row>
    <row r="8" spans="2:10" x14ac:dyDescent="0.25">
      <c r="B8" s="3" t="s">
        <v>236</v>
      </c>
      <c r="D8" s="5">
        <v>68926.179999999935</v>
      </c>
      <c r="E8" s="5">
        <v>0</v>
      </c>
      <c r="F8" s="5">
        <v>878926.17999999993</v>
      </c>
      <c r="G8" s="5">
        <v>-57263.929999999986</v>
      </c>
      <c r="H8" s="5">
        <v>0</v>
      </c>
      <c r="I8" s="5">
        <v>-57263.929999999986</v>
      </c>
      <c r="J8" s="5">
        <v>936190.11</v>
      </c>
    </row>
    <row r="9" spans="2:10" x14ac:dyDescent="0.25">
      <c r="B9" s="4" t="s">
        <v>245</v>
      </c>
      <c r="D9" s="5">
        <v>68926.179999999935</v>
      </c>
      <c r="E9" s="5">
        <v>0</v>
      </c>
      <c r="F9" s="5">
        <v>878926.17999999993</v>
      </c>
      <c r="G9" s="5">
        <v>-57263.929999999986</v>
      </c>
      <c r="H9" s="5">
        <v>0</v>
      </c>
      <c r="I9" s="5">
        <v>-57263.929999999986</v>
      </c>
      <c r="J9" s="5">
        <v>936190.11</v>
      </c>
    </row>
    <row r="10" spans="2:10" x14ac:dyDescent="0.25">
      <c r="B10" s="10" t="s">
        <v>246</v>
      </c>
      <c r="D10" s="5">
        <v>-447271.55000000005</v>
      </c>
      <c r="E10" s="5">
        <v>0</v>
      </c>
      <c r="F10" s="5">
        <v>362728.44999999995</v>
      </c>
      <c r="G10" s="5">
        <v>-78353.199999999983</v>
      </c>
      <c r="H10" s="5">
        <v>0</v>
      </c>
      <c r="I10" s="5">
        <v>-78353.199999999983</v>
      </c>
      <c r="J10" s="5">
        <v>441081.65</v>
      </c>
    </row>
    <row r="11" spans="2:10" x14ac:dyDescent="0.25">
      <c r="C11" s="3" t="s">
        <v>237</v>
      </c>
      <c r="D11" s="5">
        <v>-447271.55000000005</v>
      </c>
      <c r="E11" s="5">
        <v>0</v>
      </c>
      <c r="F11" s="5">
        <v>362728.44999999995</v>
      </c>
      <c r="G11" s="5">
        <v>-78353.199999999983</v>
      </c>
      <c r="H11" s="5">
        <v>0</v>
      </c>
      <c r="I11" s="5">
        <v>-78353.199999999983</v>
      </c>
      <c r="J11" s="5">
        <v>441081.65</v>
      </c>
    </row>
    <row r="12" spans="2:10" x14ac:dyDescent="0.25">
      <c r="C12" s="4" t="s">
        <v>238</v>
      </c>
      <c r="D12" s="5">
        <v>-447271.55000000005</v>
      </c>
      <c r="E12" s="5">
        <v>0</v>
      </c>
      <c r="F12" s="5">
        <v>362728.44999999995</v>
      </c>
      <c r="G12" s="5">
        <v>-78353.199999999983</v>
      </c>
      <c r="H12" s="5">
        <v>0</v>
      </c>
      <c r="I12" s="5">
        <v>-78353.199999999983</v>
      </c>
      <c r="J12" s="5">
        <v>441081.65</v>
      </c>
    </row>
    <row r="13" spans="2:10" x14ac:dyDescent="0.25">
      <c r="C13" s="10" t="s">
        <v>239</v>
      </c>
      <c r="D13" s="5">
        <v>-537273.55000000005</v>
      </c>
      <c r="E13" s="5">
        <v>0</v>
      </c>
      <c r="F13" s="5">
        <v>-537273.55000000005</v>
      </c>
      <c r="G13" s="5">
        <v>-78951.529999999984</v>
      </c>
      <c r="H13" s="5">
        <v>0</v>
      </c>
      <c r="I13" s="5">
        <v>-78951.529999999984</v>
      </c>
      <c r="J13" s="5">
        <v>-458322.02</v>
      </c>
    </row>
    <row r="14" spans="2:10" x14ac:dyDescent="0.25">
      <c r="C14" s="10" t="s">
        <v>240</v>
      </c>
      <c r="D14" s="5">
        <v>90002</v>
      </c>
      <c r="E14" s="5">
        <v>0</v>
      </c>
      <c r="F14" s="5">
        <v>900002</v>
      </c>
      <c r="G14" s="5">
        <v>598.32999999999993</v>
      </c>
      <c r="H14" s="5">
        <v>0</v>
      </c>
      <c r="I14" s="5">
        <v>598.32999999999993</v>
      </c>
      <c r="J14" s="5">
        <v>899403.67</v>
      </c>
    </row>
    <row r="15" spans="2:10" x14ac:dyDescent="0.25">
      <c r="B15" s="10" t="s">
        <v>247</v>
      </c>
      <c r="D15" s="5">
        <v>-37100.020000000004</v>
      </c>
      <c r="E15" s="5">
        <v>0</v>
      </c>
      <c r="F15" s="5">
        <v>-37100.020000000004</v>
      </c>
      <c r="G15" s="5">
        <v>21841.989999999998</v>
      </c>
      <c r="H15" s="5">
        <v>0</v>
      </c>
      <c r="I15" s="5">
        <v>21841.989999999998</v>
      </c>
      <c r="J15" s="5">
        <v>-58942.010000000009</v>
      </c>
    </row>
    <row r="16" spans="2:10" x14ac:dyDescent="0.25">
      <c r="C16" s="3" t="s">
        <v>237</v>
      </c>
      <c r="D16" s="5">
        <v>-37100.020000000004</v>
      </c>
      <c r="E16" s="5">
        <v>0</v>
      </c>
      <c r="F16" s="5">
        <v>-37100.020000000004</v>
      </c>
      <c r="G16" s="5">
        <v>21841.989999999998</v>
      </c>
      <c r="H16" s="5">
        <v>0</v>
      </c>
      <c r="I16" s="5">
        <v>21841.989999999998</v>
      </c>
      <c r="J16" s="5">
        <v>-58942.010000000009</v>
      </c>
    </row>
    <row r="17" spans="2:10" x14ac:dyDescent="0.25">
      <c r="C17" s="4" t="s">
        <v>238</v>
      </c>
      <c r="D17" s="5">
        <v>-37100.020000000004</v>
      </c>
      <c r="E17" s="5">
        <v>0</v>
      </c>
      <c r="F17" s="5">
        <v>-37100.020000000004</v>
      </c>
      <c r="G17" s="5">
        <v>21841.989999999998</v>
      </c>
      <c r="H17" s="5">
        <v>0</v>
      </c>
      <c r="I17" s="5">
        <v>21841.989999999998</v>
      </c>
      <c r="J17" s="5">
        <v>-58942.010000000009</v>
      </c>
    </row>
    <row r="18" spans="2:10" x14ac:dyDescent="0.25">
      <c r="C18" s="10" t="s">
        <v>239</v>
      </c>
      <c r="D18" s="5">
        <v>-37100.020000000004</v>
      </c>
      <c r="E18" s="5">
        <v>0</v>
      </c>
      <c r="F18" s="5">
        <v>-37100.020000000004</v>
      </c>
      <c r="G18" s="5">
        <v>21841.989999999998</v>
      </c>
      <c r="H18" s="5">
        <v>0</v>
      </c>
      <c r="I18" s="5">
        <v>21841.989999999998</v>
      </c>
      <c r="J18" s="5">
        <v>-58942.010000000009</v>
      </c>
    </row>
    <row r="19" spans="2:10" x14ac:dyDescent="0.25">
      <c r="B19" s="10" t="s">
        <v>248</v>
      </c>
      <c r="D19" s="5">
        <v>553297.75</v>
      </c>
      <c r="E19" s="5">
        <v>0</v>
      </c>
      <c r="F19" s="5">
        <v>553297.75</v>
      </c>
      <c r="G19" s="5">
        <v>-752.72</v>
      </c>
      <c r="H19" s="5">
        <v>0</v>
      </c>
      <c r="I19" s="5">
        <v>-752.72</v>
      </c>
      <c r="J19" s="5">
        <v>554050.47</v>
      </c>
    </row>
    <row r="20" spans="2:10" x14ac:dyDescent="0.25">
      <c r="C20" s="3" t="s">
        <v>237</v>
      </c>
      <c r="D20" s="5">
        <v>553297.75</v>
      </c>
      <c r="E20" s="5">
        <v>0</v>
      </c>
      <c r="F20" s="5">
        <v>553297.75</v>
      </c>
      <c r="G20" s="5">
        <v>-752.72</v>
      </c>
      <c r="H20" s="5">
        <v>0</v>
      </c>
      <c r="I20" s="5">
        <v>-752.72</v>
      </c>
      <c r="J20" s="5">
        <v>554050.47</v>
      </c>
    </row>
    <row r="21" spans="2:10" x14ac:dyDescent="0.25">
      <c r="C21" s="4" t="s">
        <v>238</v>
      </c>
      <c r="D21" s="5">
        <v>553297.75</v>
      </c>
      <c r="E21" s="5">
        <v>0</v>
      </c>
      <c r="F21" s="5">
        <v>553297.75</v>
      </c>
      <c r="G21" s="5">
        <v>-752.72</v>
      </c>
      <c r="H21" s="5">
        <v>0</v>
      </c>
      <c r="I21" s="5">
        <v>-752.72</v>
      </c>
      <c r="J21" s="5">
        <v>554050.47</v>
      </c>
    </row>
    <row r="22" spans="2:10" x14ac:dyDescent="0.25">
      <c r="C22" s="10" t="s">
        <v>239</v>
      </c>
      <c r="D22" s="5">
        <v>553297.75</v>
      </c>
      <c r="E22" s="5">
        <v>0</v>
      </c>
      <c r="F22" s="5">
        <v>553297.75</v>
      </c>
      <c r="G22" s="5">
        <v>-752.72</v>
      </c>
      <c r="H22" s="5">
        <v>0</v>
      </c>
      <c r="I22" s="5">
        <v>-752.72</v>
      </c>
      <c r="J22" s="5">
        <v>554050.47</v>
      </c>
    </row>
    <row r="23" spans="2:10" x14ac:dyDescent="0.25">
      <c r="B23" s="4" t="s">
        <v>2</v>
      </c>
      <c r="C23" s="14"/>
      <c r="D23" s="5">
        <v>68926.179999999935</v>
      </c>
      <c r="E23" s="5">
        <v>0</v>
      </c>
      <c r="F23" s="5">
        <v>878926.17999999993</v>
      </c>
      <c r="G23" s="5">
        <v>-57263.929999999986</v>
      </c>
      <c r="H23" s="5">
        <v>0</v>
      </c>
      <c r="I23" s="5">
        <v>-57263.929999999986</v>
      </c>
      <c r="J23" s="5">
        <v>936190.11</v>
      </c>
    </row>
  </sheetData>
  <mergeCells count="8">
    <mergeCell ref="B3:C3"/>
    <mergeCell ref="E2:F2"/>
    <mergeCell ref="E3:F3"/>
    <mergeCell ref="J4:J5"/>
    <mergeCell ref="D4:F4"/>
    <mergeCell ref="G4:I4"/>
    <mergeCell ref="B4:B5"/>
    <mergeCell ref="C4:C5"/>
  </mergeCells>
  <pageMargins left="0.25" right="0.25" top="0.75" bottom="0.75" header="0.3" footer="0.3"/>
  <pageSetup paperSize="9" scale="63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48"/>
  <sheetViews>
    <sheetView workbookViewId="0"/>
  </sheetViews>
  <sheetFormatPr baseColWidth="10" defaultRowHeight="15" x14ac:dyDescent="0.25"/>
  <cols>
    <col min="1" max="2" width="15.5703125" style="1" customWidth="1" collapsed="1"/>
    <col min="3" max="3" width="28.7109375" style="1" customWidth="1" collapsed="1"/>
    <col min="4" max="5" width="15.5703125" style="1" customWidth="1" collapsed="1"/>
    <col min="6" max="6" width="28.7109375" style="1" customWidth="1" collapsed="1"/>
    <col min="7" max="8" width="15.5703125" style="1" customWidth="1" collapsed="1"/>
    <col min="9" max="9" width="28.7109375" style="1" customWidth="1" collapsed="1"/>
    <col min="10" max="21" width="14.85546875" style="1" customWidth="1" collapsed="1"/>
    <col min="22" max="23" width="14.85546875" style="6" customWidth="1" collapsed="1"/>
    <col min="24" max="24" width="12.7109375" style="6" bestFit="1" customWidth="1" collapsed="1"/>
    <col min="25" max="25" width="22.140625" style="6" bestFit="1" customWidth="1" collapsed="1"/>
    <col min="26" max="26" width="22.140625" style="6" customWidth="1" collapsed="1"/>
    <col min="27" max="27" width="12.7109375" style="1" bestFit="1" customWidth="1" collapsed="1"/>
    <col min="28" max="28" width="22.140625" style="1" bestFit="1" customWidth="1" collapsed="1"/>
    <col min="29" max="29" width="22.140625" style="1" customWidth="1" collapsed="1"/>
    <col min="30" max="30" width="12.7109375" style="1" bestFit="1" customWidth="1" collapsed="1"/>
    <col min="31" max="31" width="22.140625" style="8" bestFit="1" customWidth="1" collapsed="1"/>
    <col min="32" max="32" width="22.140625" style="8" customWidth="1" collapsed="1"/>
    <col min="33" max="33" width="12.7109375" style="6" bestFit="1" customWidth="1" collapsed="1"/>
    <col min="34" max="34" width="22.140625" style="6" bestFit="1" customWidth="1" collapsed="1"/>
    <col min="35" max="35" width="12.7109375" style="6" bestFit="1" customWidth="1" collapsed="1"/>
    <col min="36" max="36" width="22.140625" style="6" bestFit="1" customWidth="1" collapsed="1"/>
    <col min="37" max="37" width="12.7109375" style="1" bestFit="1" customWidth="1" collapsed="1"/>
    <col min="38" max="38" width="22.140625" style="1" bestFit="1" customWidth="1" collapsed="1"/>
    <col min="39" max="39" width="12.7109375" style="1" bestFit="1" customWidth="1" collapsed="1"/>
    <col min="40" max="40" width="22.140625" style="8" bestFit="1" customWidth="1" collapsed="1"/>
    <col min="41" max="41" width="12.7109375" style="6" bestFit="1" customWidth="1" collapsed="1"/>
    <col min="42" max="42" width="22.140625" style="6" bestFit="1" customWidth="1" collapsed="1"/>
    <col min="43" max="43" width="12.7109375" style="6" bestFit="1" customWidth="1" collapsed="1"/>
    <col min="44" max="44" width="22.140625" style="6" bestFit="1" customWidth="1" collapsed="1"/>
    <col min="45" max="45" width="12.7109375" style="6" bestFit="1" customWidth="1" collapsed="1"/>
    <col min="46" max="46" width="22.140625" style="1" bestFit="1" customWidth="1" collapsed="1"/>
    <col min="47" max="47" width="13.7109375" style="1" bestFit="1" customWidth="1" collapsed="1"/>
    <col min="48" max="48" width="23.140625" style="1" bestFit="1" customWidth="1" collapsed="1"/>
    <col min="49" max="49" width="13.7109375" style="1" bestFit="1" customWidth="1" collapsed="1"/>
    <col min="50" max="50" width="23.140625" style="1" bestFit="1" customWidth="1" collapsed="1"/>
    <col min="51" max="51" width="13.7109375" style="1" bestFit="1" customWidth="1" collapsed="1"/>
    <col min="52" max="52" width="23.140625" style="1" bestFit="1" customWidth="1" collapsed="1"/>
    <col min="53" max="53" width="13.7109375" style="1" bestFit="1" customWidth="1" collapsed="1"/>
    <col min="54" max="54" width="23.140625" style="1" bestFit="1" customWidth="1" collapsed="1"/>
    <col min="55" max="55" width="13.7109375" style="1" bestFit="1" customWidth="1" collapsed="1"/>
    <col min="56" max="56" width="23.140625" style="7" bestFit="1" customWidth="1" collapsed="1"/>
    <col min="57" max="57" width="13.7109375" style="1" bestFit="1" customWidth="1" collapsed="1"/>
    <col min="58" max="58" width="23.140625" style="1" bestFit="1" customWidth="1" collapsed="1"/>
    <col min="59" max="59" width="15.7109375" style="1" bestFit="1" customWidth="1" collapsed="1"/>
    <col min="60" max="60" width="21" style="1" customWidth="1" collapsed="1"/>
    <col min="61" max="61" width="12.85546875" style="9" customWidth="1" collapsed="1"/>
    <col min="62" max="62" width="23" style="1" bestFit="1" customWidth="1" collapsed="1"/>
    <col min="63" max="63" width="14.28515625" style="1" bestFit="1" customWidth="1" collapsed="1"/>
    <col min="64" max="64" width="26" style="1" bestFit="1" customWidth="1" collapsed="1"/>
    <col min="65" max="65" width="29.7109375" style="1" bestFit="1" customWidth="1" collapsed="1"/>
    <col min="66" max="67" width="26" style="1" bestFit="1" customWidth="1" collapsed="1"/>
    <col min="68" max="68" width="29.7109375" style="1" bestFit="1" customWidth="1" collapsed="1"/>
    <col min="69" max="69" width="26" style="1" bestFit="1" customWidth="1" collapsed="1"/>
    <col min="70" max="70" width="28.7109375" style="1" bestFit="1" customWidth="1" collapsed="1"/>
    <col min="71" max="71" width="32.42578125" style="1" bestFit="1" customWidth="1" collapsed="1"/>
    <col min="72" max="73" width="28.7109375" style="1" bestFit="1" customWidth="1" collapsed="1"/>
    <col min="74" max="74" width="32.42578125" style="1" bestFit="1" customWidth="1" collapsed="1"/>
    <col min="75" max="75" width="28.7109375" style="1" bestFit="1" customWidth="1" collapsed="1"/>
    <col min="76" max="76" width="26" style="1" customWidth="1" collapsed="1"/>
    <col min="77" max="77" width="13.5703125" style="1" bestFit="1" customWidth="1" collapsed="1"/>
    <col min="78" max="78" width="21.5703125" style="1" bestFit="1" customWidth="1" collapsed="1"/>
    <col min="79" max="79" width="12.85546875" style="1" hidden="1" customWidth="1" collapsed="1"/>
    <col min="80" max="80" width="19.140625" style="1" hidden="1" customWidth="1" collapsed="1"/>
    <col min="81" max="81" width="15.5703125" style="1" hidden="1" customWidth="1" collapsed="1"/>
    <col min="82" max="85" width="17.28515625" style="1" hidden="1" customWidth="1" collapsed="1"/>
    <col min="86" max="86" width="10.7109375" style="1" customWidth="1" collapsed="1"/>
    <col min="87" max="16384" width="11.42578125" style="1" collapsed="1"/>
  </cols>
  <sheetData>
    <row r="1" spans="1:86" x14ac:dyDescent="0.25">
      <c r="A1" s="1" t="s">
        <v>3</v>
      </c>
      <c r="B1" s="1" t="str">
        <f>CA4</f>
        <v>399633</v>
      </c>
      <c r="C1" s="1" t="s">
        <v>4</v>
      </c>
      <c r="D1" s="1" t="str">
        <f>CB4</f>
        <v>PR</v>
      </c>
      <c r="E1" s="1" t="s">
        <v>5</v>
      </c>
      <c r="F1" s="1" t="str">
        <f>CC4</f>
        <v>04/07/2018</v>
      </c>
      <c r="V1" s="1"/>
      <c r="W1" s="1"/>
      <c r="X1" s="1"/>
      <c r="Y1" s="1"/>
      <c r="Z1" s="1"/>
      <c r="AE1" s="1"/>
      <c r="AF1" s="1"/>
      <c r="AG1" s="1"/>
      <c r="AH1" s="1"/>
      <c r="AI1" s="1"/>
      <c r="AJ1" s="1"/>
      <c r="AN1" s="1"/>
      <c r="AO1" s="1"/>
      <c r="AP1" s="1"/>
      <c r="AQ1" s="1"/>
      <c r="AR1" s="1"/>
      <c r="AS1" s="1"/>
      <c r="BD1" s="1"/>
      <c r="BI1" s="1"/>
    </row>
    <row r="2" spans="1:86" x14ac:dyDescent="0.25">
      <c r="A2" s="1" t="s">
        <v>90</v>
      </c>
      <c r="B2" s="1" t="str">
        <f>CD4</f>
        <v>01/2017</v>
      </c>
      <c r="C2" s="1" t="str">
        <f>CE4</f>
        <v>12/2017</v>
      </c>
      <c r="D2" s="1" t="s">
        <v>91</v>
      </c>
      <c r="E2" s="1" t="str">
        <f>CF4</f>
        <v>01/2016</v>
      </c>
      <c r="F2" s="1" t="str">
        <f>CG4</f>
        <v>12/2016</v>
      </c>
      <c r="V2" s="1"/>
      <c r="W2" s="1"/>
      <c r="X2" s="1"/>
      <c r="Y2" s="1"/>
      <c r="Z2" s="1"/>
      <c r="AE2" s="1"/>
      <c r="AF2" s="1"/>
      <c r="AG2" s="1"/>
      <c r="AH2" s="1"/>
      <c r="AI2" s="1"/>
      <c r="AJ2" s="1"/>
      <c r="AN2" s="1"/>
      <c r="AO2" s="1"/>
      <c r="AP2" s="1"/>
      <c r="AQ2" s="1"/>
      <c r="AR2" s="1"/>
      <c r="AS2" s="1"/>
      <c r="BD2" s="1"/>
      <c r="BI2" s="1"/>
    </row>
    <row r="3" spans="1:86" customFormat="1" x14ac:dyDescent="0.25">
      <c r="A3" t="s">
        <v>11</v>
      </c>
      <c r="B3" t="s">
        <v>12</v>
      </c>
      <c r="C3" t="s">
        <v>76</v>
      </c>
      <c r="D3" t="s">
        <v>13</v>
      </c>
      <c r="E3" t="s">
        <v>14</v>
      </c>
      <c r="F3" t="s">
        <v>77</v>
      </c>
      <c r="G3" t="s">
        <v>15</v>
      </c>
      <c r="H3" t="s">
        <v>16</v>
      </c>
      <c r="I3" t="s">
        <v>78</v>
      </c>
      <c r="J3" t="s">
        <v>17</v>
      </c>
      <c r="K3" t="s">
        <v>18</v>
      </c>
      <c r="L3" t="s">
        <v>19</v>
      </c>
      <c r="M3" t="s">
        <v>20</v>
      </c>
      <c r="N3" t="s">
        <v>21</v>
      </c>
      <c r="O3" t="s">
        <v>22</v>
      </c>
      <c r="P3" t="s">
        <v>23</v>
      </c>
      <c r="Q3" t="s">
        <v>24</v>
      </c>
      <c r="R3" t="s">
        <v>25</v>
      </c>
      <c r="S3" t="s">
        <v>26</v>
      </c>
      <c r="T3" t="s">
        <v>27</v>
      </c>
      <c r="U3" t="s">
        <v>28</v>
      </c>
      <c r="V3" t="s">
        <v>29</v>
      </c>
      <c r="W3" t="s">
        <v>30</v>
      </c>
      <c r="X3" t="s">
        <v>31</v>
      </c>
      <c r="Y3" t="s">
        <v>32</v>
      </c>
      <c r="Z3" t="s">
        <v>79</v>
      </c>
      <c r="AA3" t="s">
        <v>33</v>
      </c>
      <c r="AB3" t="s">
        <v>34</v>
      </c>
      <c r="AC3" t="s">
        <v>80</v>
      </c>
      <c r="AD3" t="s">
        <v>35</v>
      </c>
      <c r="AE3" t="s">
        <v>36</v>
      </c>
      <c r="AF3" t="s">
        <v>81</v>
      </c>
      <c r="AG3" t="s">
        <v>37</v>
      </c>
      <c r="AH3" t="s">
        <v>38</v>
      </c>
      <c r="AI3" t="s">
        <v>39</v>
      </c>
      <c r="AJ3" t="s">
        <v>40</v>
      </c>
      <c r="AK3" t="s">
        <v>41</v>
      </c>
      <c r="AL3" t="s">
        <v>42</v>
      </c>
      <c r="AM3" t="s">
        <v>43</v>
      </c>
      <c r="AN3" t="s">
        <v>44</v>
      </c>
      <c r="AO3" t="s">
        <v>45</v>
      </c>
      <c r="AP3" t="s">
        <v>46</v>
      </c>
      <c r="AQ3" t="s">
        <v>47</v>
      </c>
      <c r="AR3" t="s">
        <v>48</v>
      </c>
      <c r="AS3" t="s">
        <v>49</v>
      </c>
      <c r="AT3" t="s">
        <v>50</v>
      </c>
      <c r="AU3" t="s">
        <v>51</v>
      </c>
      <c r="AV3" t="s">
        <v>52</v>
      </c>
      <c r="AW3" t="s">
        <v>53</v>
      </c>
      <c r="AX3" t="s">
        <v>54</v>
      </c>
      <c r="AY3" t="s">
        <v>55</v>
      </c>
      <c r="AZ3" t="s">
        <v>56</v>
      </c>
      <c r="BA3" t="s">
        <v>57</v>
      </c>
      <c r="BB3" t="s">
        <v>58</v>
      </c>
      <c r="BC3" t="s">
        <v>59</v>
      </c>
      <c r="BD3" t="s">
        <v>60</v>
      </c>
      <c r="BE3" t="s">
        <v>61</v>
      </c>
      <c r="BF3" t="s">
        <v>62</v>
      </c>
      <c r="BG3" t="s">
        <v>92</v>
      </c>
      <c r="BH3" t="s">
        <v>105</v>
      </c>
      <c r="BI3" t="s">
        <v>0</v>
      </c>
      <c r="BJ3" t="s">
        <v>63</v>
      </c>
      <c r="BK3" t="s">
        <v>64</v>
      </c>
      <c r="BL3" t="s">
        <v>65</v>
      </c>
      <c r="BM3" t="s">
        <v>66</v>
      </c>
      <c r="BN3" t="s">
        <v>67</v>
      </c>
      <c r="BO3" t="s">
        <v>68</v>
      </c>
      <c r="BP3" t="s">
        <v>69</v>
      </c>
      <c r="BQ3" t="s">
        <v>70</v>
      </c>
      <c r="BR3" t="s">
        <v>93</v>
      </c>
      <c r="BS3" t="s">
        <v>94</v>
      </c>
      <c r="BT3" t="s">
        <v>95</v>
      </c>
      <c r="BU3" t="s">
        <v>96</v>
      </c>
      <c r="BV3" t="s">
        <v>97</v>
      </c>
      <c r="BW3" t="s">
        <v>98</v>
      </c>
      <c r="BX3" t="s">
        <v>87</v>
      </c>
      <c r="BY3" t="s">
        <v>71</v>
      </c>
      <c r="BZ3" t="s">
        <v>9</v>
      </c>
      <c r="CA3" t="s">
        <v>6</v>
      </c>
      <c r="CB3" t="s">
        <v>7</v>
      </c>
      <c r="CC3" t="s">
        <v>8</v>
      </c>
      <c r="CD3" t="s">
        <v>72</v>
      </c>
      <c r="CE3" t="s">
        <v>73</v>
      </c>
      <c r="CF3" t="s">
        <v>74</v>
      </c>
      <c r="CG3" t="s">
        <v>75</v>
      </c>
    </row>
    <row r="4" spans="1:86" x14ac:dyDescent="0.25">
      <c r="A4" t="s">
        <v>106</v>
      </c>
      <c r="B4" t="s">
        <v>107</v>
      </c>
      <c r="C4" s="1" t="str">
        <f t="shared" ref="C4:C34" si="0">CONCATENATE(A4," - ",B4)</f>
        <v>CENTRE - Centre</v>
      </c>
      <c r="D4" t="s">
        <v>241</v>
      </c>
      <c r="E4" t="s">
        <v>108</v>
      </c>
      <c r="F4" s="1" t="str">
        <f t="shared" ref="F4:F34" si="1">CONCATENATE(D4," - ",E4)</f>
        <v>S2010 - Secteur 2010</v>
      </c>
      <c r="G4" t="s">
        <v>242</v>
      </c>
      <c r="H4" t="s">
        <v>109</v>
      </c>
      <c r="I4" s="1" t="str">
        <f t="shared" ref="I4:I34" si="2">CONCATENATE(G4," - ",H4)</f>
        <v>ACT1 - Activité 1</v>
      </c>
      <c r="J4"/>
      <c r="K4"/>
      <c r="L4"/>
      <c r="M4"/>
      <c r="N4"/>
      <c r="O4"/>
      <c r="P4"/>
      <c r="Q4"/>
      <c r="R4"/>
      <c r="S4"/>
      <c r="T4"/>
      <c r="U4"/>
      <c r="V4" s="1"/>
      <c r="W4" s="1"/>
      <c r="X4" s="1" t="s">
        <v>110</v>
      </c>
      <c r="Y4" s="1" t="s">
        <v>111</v>
      </c>
      <c r="Z4" s="1" t="str">
        <f t="shared" ref="Z4:Z34" si="3">CONCATENATE(X4," - ",Y4)</f>
        <v>PLCPTRES - Compte de résultat</v>
      </c>
      <c r="AA4" t="s">
        <v>112</v>
      </c>
      <c r="AB4" t="s">
        <v>113</v>
      </c>
      <c r="AC4" s="1" t="str">
        <f t="shared" ref="AC4:AC34" si="4">CONCATENATE(AA4," - ",AB4)</f>
        <v>REHN - Benefice ou Perte</v>
      </c>
      <c r="AD4" t="s">
        <v>114</v>
      </c>
      <c r="AE4" s="1" t="s">
        <v>115</v>
      </c>
      <c r="AF4" s="1" t="str">
        <f t="shared" ref="AF4:AF34" si="5">CONCATENATE(AD4," - ",AE4)</f>
        <v>REGW - Resultat avant impot (I-II+III-IV+V-VI)</v>
      </c>
      <c r="AG4" s="1" t="s">
        <v>116</v>
      </c>
      <c r="AH4" s="1" t="s">
        <v>117</v>
      </c>
      <c r="AI4" s="1" t="s">
        <v>118</v>
      </c>
      <c r="AJ4" s="1" t="s">
        <v>119</v>
      </c>
      <c r="AK4" t="s">
        <v>120</v>
      </c>
      <c r="AL4" t="s">
        <v>121</v>
      </c>
      <c r="AM4" t="s">
        <v>122</v>
      </c>
      <c r="AN4" s="1" t="s">
        <v>123</v>
      </c>
      <c r="AO4" s="1" t="s">
        <v>124</v>
      </c>
      <c r="AP4" s="1" t="s">
        <v>125</v>
      </c>
      <c r="AQ4" s="1"/>
      <c r="AR4" s="1"/>
      <c r="AS4" s="1"/>
      <c r="AT4"/>
      <c r="AU4"/>
      <c r="AV4"/>
      <c r="AW4"/>
      <c r="AX4"/>
      <c r="AY4"/>
      <c r="AZ4"/>
      <c r="BA4"/>
      <c r="BB4"/>
      <c r="BC4"/>
      <c r="BD4" s="1"/>
      <c r="BE4"/>
      <c r="BF4"/>
      <c r="BG4" t="s">
        <v>126</v>
      </c>
      <c r="BH4" t="s">
        <v>126</v>
      </c>
      <c r="BI4" s="1" t="s">
        <v>127</v>
      </c>
      <c r="BJ4" t="s">
        <v>128</v>
      </c>
      <c r="BK4" t="s">
        <v>126</v>
      </c>
      <c r="BL4" s="9">
        <v>4192.3500000000004</v>
      </c>
      <c r="BM4" s="9">
        <v>0</v>
      </c>
      <c r="BN4" s="9">
        <v>4192.3500000000004</v>
      </c>
      <c r="BO4" s="9">
        <v>0</v>
      </c>
      <c r="BP4" s="9">
        <v>0</v>
      </c>
      <c r="BQ4" s="9">
        <v>0</v>
      </c>
      <c r="BR4" s="9">
        <f t="shared" ref="BR4:BR34" si="6">IF(BH4="C",IF(BG4="D",BL4*-1,BL4),IF(BG4="C",BL4*-1,BL4))</f>
        <v>4192.3500000000004</v>
      </c>
      <c r="BS4" s="9">
        <f t="shared" ref="BS4:BS34" si="7">IF(BH4="C",IF(BG4="D",BM4*-1,BM4),IF(BG4="C",BM4*-1,BM4))</f>
        <v>0</v>
      </c>
      <c r="BT4" s="9">
        <f t="shared" ref="BT4:BT34" si="8">IF(BH4="C",IF(BG4="D",BN4*-1,BN4),IF(BG4="C",BN4*-1,BN4))</f>
        <v>4192.3500000000004</v>
      </c>
      <c r="BU4" s="9">
        <f t="shared" ref="BU4:BU34" si="9">IF(BH4="C",IF(BG4="D",BO4*-1,BO4),IF(BG4="C",BO4*-1,BO4))</f>
        <v>0</v>
      </c>
      <c r="BV4" s="9">
        <f t="shared" ref="BV4:BV34" si="10">IF(BH4="C",IF(BG4="D",BP4*-1,BP4),IF(BG4="C",BP4*-1,BP4))</f>
        <v>0</v>
      </c>
      <c r="BW4" s="9">
        <f t="shared" ref="BW4:BW34" si="11">IF(BH4="C",IF(BG4="D",BQ4*-1,BQ4),IF(BG4="C",BQ4*-1,BQ4))</f>
        <v>0</v>
      </c>
      <c r="BX4" s="9">
        <f t="shared" ref="BX4:BX34" si="12">BT4-BW4</f>
        <v>4192.3500000000004</v>
      </c>
      <c r="BY4" t="s">
        <v>129</v>
      </c>
      <c r="BZ4" t="s">
        <v>130</v>
      </c>
      <c r="CA4" t="s">
        <v>131</v>
      </c>
      <c r="CB4" t="s">
        <v>132</v>
      </c>
      <c r="CC4" t="s">
        <v>133</v>
      </c>
      <c r="CD4" t="s">
        <v>134</v>
      </c>
      <c r="CE4" t="s">
        <v>135</v>
      </c>
      <c r="CF4" t="s">
        <v>136</v>
      </c>
      <c r="CG4" t="s">
        <v>137</v>
      </c>
      <c r="CH4"/>
    </row>
    <row r="5" spans="1:86" x14ac:dyDescent="0.25">
      <c r="A5" t="s">
        <v>106</v>
      </c>
      <c r="B5" t="s">
        <v>107</v>
      </c>
      <c r="C5" s="1" t="str">
        <f t="shared" si="0"/>
        <v>CENTRE - Centre</v>
      </c>
      <c r="D5" t="s">
        <v>241</v>
      </c>
      <c r="E5" t="s">
        <v>108</v>
      </c>
      <c r="F5" s="1" t="str">
        <f t="shared" si="1"/>
        <v>S2010 - Secteur 2010</v>
      </c>
      <c r="G5" t="s">
        <v>242</v>
      </c>
      <c r="H5" t="s">
        <v>109</v>
      </c>
      <c r="I5" s="1" t="str">
        <f t="shared" si="2"/>
        <v>ACT1 - Activité 1</v>
      </c>
      <c r="J5"/>
      <c r="K5"/>
      <c r="L5"/>
      <c r="M5"/>
      <c r="N5"/>
      <c r="O5"/>
      <c r="P5"/>
      <c r="Q5"/>
      <c r="R5"/>
      <c r="S5"/>
      <c r="T5"/>
      <c r="U5"/>
      <c r="V5" s="1"/>
      <c r="W5" s="1"/>
      <c r="X5" s="1" t="s">
        <v>110</v>
      </c>
      <c r="Y5" s="1" t="s">
        <v>111</v>
      </c>
      <c r="Z5" s="1" t="str">
        <f t="shared" si="3"/>
        <v>PLCPTRES - Compte de résultat</v>
      </c>
      <c r="AA5" t="s">
        <v>112</v>
      </c>
      <c r="AB5" t="s">
        <v>113</v>
      </c>
      <c r="AC5" s="1" t="str">
        <f t="shared" si="4"/>
        <v>REHN - Benefice ou Perte</v>
      </c>
      <c r="AD5" t="s">
        <v>114</v>
      </c>
      <c r="AE5" s="1" t="s">
        <v>115</v>
      </c>
      <c r="AF5" s="1" t="str">
        <f t="shared" si="5"/>
        <v>REGW - Resultat avant impot (I-II+III-IV+V-VI)</v>
      </c>
      <c r="AG5" s="1" t="s">
        <v>116</v>
      </c>
      <c r="AH5" s="1" t="s">
        <v>117</v>
      </c>
      <c r="AI5" s="1" t="s">
        <v>118</v>
      </c>
      <c r="AJ5" s="1" t="s">
        <v>119</v>
      </c>
      <c r="AK5" t="s">
        <v>120</v>
      </c>
      <c r="AL5" t="s">
        <v>121</v>
      </c>
      <c r="AM5" t="s">
        <v>122</v>
      </c>
      <c r="AN5" s="1" t="s">
        <v>123</v>
      </c>
      <c r="AO5" s="1" t="s">
        <v>124</v>
      </c>
      <c r="AP5" s="1" t="s">
        <v>125</v>
      </c>
      <c r="AQ5" s="1"/>
      <c r="AR5" s="1"/>
      <c r="AS5" s="1"/>
      <c r="AT5"/>
      <c r="AU5"/>
      <c r="AV5"/>
      <c r="AW5"/>
      <c r="AX5"/>
      <c r="AY5"/>
      <c r="AZ5"/>
      <c r="BA5"/>
      <c r="BB5"/>
      <c r="BC5"/>
      <c r="BD5" s="1"/>
      <c r="BE5"/>
      <c r="BF5"/>
      <c r="BG5" t="s">
        <v>126</v>
      </c>
      <c r="BH5" t="s">
        <v>126</v>
      </c>
      <c r="BI5" s="1" t="s">
        <v>138</v>
      </c>
      <c r="BJ5" t="s">
        <v>139</v>
      </c>
      <c r="BK5" t="s">
        <v>126</v>
      </c>
      <c r="BL5" s="9">
        <v>1400</v>
      </c>
      <c r="BM5" s="9">
        <v>0</v>
      </c>
      <c r="BN5" s="9">
        <v>1400</v>
      </c>
      <c r="BO5" s="9">
        <v>0</v>
      </c>
      <c r="BP5" s="9">
        <v>0</v>
      </c>
      <c r="BQ5" s="9">
        <v>0</v>
      </c>
      <c r="BR5" s="9">
        <f t="shared" si="6"/>
        <v>1400</v>
      </c>
      <c r="BS5" s="9">
        <f t="shared" si="7"/>
        <v>0</v>
      </c>
      <c r="BT5" s="9">
        <f t="shared" si="8"/>
        <v>1400</v>
      </c>
      <c r="BU5" s="9">
        <f t="shared" si="9"/>
        <v>0</v>
      </c>
      <c r="BV5" s="9">
        <f t="shared" si="10"/>
        <v>0</v>
      </c>
      <c r="BW5" s="9">
        <f t="shared" si="11"/>
        <v>0</v>
      </c>
      <c r="BX5" s="9">
        <f t="shared" si="12"/>
        <v>1400</v>
      </c>
      <c r="BY5" t="s">
        <v>129</v>
      </c>
      <c r="BZ5" t="s">
        <v>130</v>
      </c>
      <c r="CA5" t="s">
        <v>131</v>
      </c>
      <c r="CB5" t="s">
        <v>132</v>
      </c>
      <c r="CC5" t="s">
        <v>133</v>
      </c>
      <c r="CD5" t="s">
        <v>134</v>
      </c>
      <c r="CE5" t="s">
        <v>135</v>
      </c>
      <c r="CF5" t="s">
        <v>136</v>
      </c>
      <c r="CG5" t="s">
        <v>137</v>
      </c>
      <c r="CH5"/>
    </row>
    <row r="6" spans="1:86" x14ac:dyDescent="0.25">
      <c r="A6" t="s">
        <v>106</v>
      </c>
      <c r="B6" t="s">
        <v>107</v>
      </c>
      <c r="C6" s="1" t="str">
        <f t="shared" si="0"/>
        <v>CENTRE - Centre</v>
      </c>
      <c r="D6" t="s">
        <v>241</v>
      </c>
      <c r="E6" t="s">
        <v>108</v>
      </c>
      <c r="F6" s="1" t="str">
        <f t="shared" si="1"/>
        <v>S2010 - Secteur 2010</v>
      </c>
      <c r="G6" t="s">
        <v>242</v>
      </c>
      <c r="H6" t="s">
        <v>109</v>
      </c>
      <c r="I6" s="1" t="str">
        <f t="shared" si="2"/>
        <v>ACT1 - Activité 1</v>
      </c>
      <c r="J6"/>
      <c r="K6"/>
      <c r="L6"/>
      <c r="M6"/>
      <c r="N6"/>
      <c r="O6"/>
      <c r="P6"/>
      <c r="Q6"/>
      <c r="R6"/>
      <c r="S6"/>
      <c r="T6"/>
      <c r="U6"/>
      <c r="V6" s="1"/>
      <c r="W6" s="1"/>
      <c r="X6" s="1" t="s">
        <v>110</v>
      </c>
      <c r="Y6" s="1" t="s">
        <v>111</v>
      </c>
      <c r="Z6" s="1" t="str">
        <f t="shared" si="3"/>
        <v>PLCPTRES - Compte de résultat</v>
      </c>
      <c r="AA6" t="s">
        <v>112</v>
      </c>
      <c r="AB6" t="s">
        <v>113</v>
      </c>
      <c r="AC6" s="1" t="str">
        <f t="shared" si="4"/>
        <v>REHN - Benefice ou Perte</v>
      </c>
      <c r="AD6" t="s">
        <v>114</v>
      </c>
      <c r="AE6" s="1" t="s">
        <v>115</v>
      </c>
      <c r="AF6" s="1" t="str">
        <f t="shared" si="5"/>
        <v>REGW - Resultat avant impot (I-II+III-IV+V-VI)</v>
      </c>
      <c r="AG6" s="1" t="s">
        <v>116</v>
      </c>
      <c r="AH6" s="1" t="s">
        <v>117</v>
      </c>
      <c r="AI6" s="1" t="s">
        <v>118</v>
      </c>
      <c r="AJ6" s="1" t="s">
        <v>119</v>
      </c>
      <c r="AK6" t="s">
        <v>120</v>
      </c>
      <c r="AL6" t="s">
        <v>121</v>
      </c>
      <c r="AM6" t="s">
        <v>140</v>
      </c>
      <c r="AN6" s="1" t="s">
        <v>141</v>
      </c>
      <c r="AO6" s="1"/>
      <c r="AP6" s="1"/>
      <c r="AQ6" s="1"/>
      <c r="AR6" s="1"/>
      <c r="AS6" s="1"/>
      <c r="AT6"/>
      <c r="AU6"/>
      <c r="AV6"/>
      <c r="AW6"/>
      <c r="AX6"/>
      <c r="AY6"/>
      <c r="AZ6"/>
      <c r="BA6"/>
      <c r="BB6"/>
      <c r="BC6"/>
      <c r="BD6" s="1"/>
      <c r="BE6"/>
      <c r="BF6"/>
      <c r="BG6" t="s">
        <v>126</v>
      </c>
      <c r="BH6" t="s">
        <v>126</v>
      </c>
      <c r="BI6" s="1" t="s">
        <v>142</v>
      </c>
      <c r="BJ6" t="s">
        <v>143</v>
      </c>
      <c r="BK6" t="s">
        <v>126</v>
      </c>
      <c r="BL6" s="9">
        <v>121.05</v>
      </c>
      <c r="BM6" s="9">
        <v>0</v>
      </c>
      <c r="BN6" s="9">
        <v>121.05</v>
      </c>
      <c r="BO6" s="9">
        <v>165033.87</v>
      </c>
      <c r="BP6" s="9">
        <v>0</v>
      </c>
      <c r="BQ6" s="9">
        <v>165033.87</v>
      </c>
      <c r="BR6" s="9">
        <f t="shared" si="6"/>
        <v>121.05</v>
      </c>
      <c r="BS6" s="9">
        <f t="shared" si="7"/>
        <v>0</v>
      </c>
      <c r="BT6" s="9">
        <f t="shared" si="8"/>
        <v>121.05</v>
      </c>
      <c r="BU6" s="9">
        <f t="shared" si="9"/>
        <v>165033.87</v>
      </c>
      <c r="BV6" s="9">
        <f t="shared" si="10"/>
        <v>0</v>
      </c>
      <c r="BW6" s="9">
        <f t="shared" si="11"/>
        <v>165033.87</v>
      </c>
      <c r="BX6" s="9">
        <f t="shared" si="12"/>
        <v>-164912.82</v>
      </c>
      <c r="BY6" t="s">
        <v>129</v>
      </c>
      <c r="BZ6" t="s">
        <v>130</v>
      </c>
      <c r="CA6" t="s">
        <v>131</v>
      </c>
      <c r="CB6" t="s">
        <v>132</v>
      </c>
      <c r="CC6" t="s">
        <v>133</v>
      </c>
      <c r="CD6" t="s">
        <v>134</v>
      </c>
      <c r="CE6" t="s">
        <v>135</v>
      </c>
      <c r="CF6" t="s">
        <v>136</v>
      </c>
      <c r="CG6" t="s">
        <v>137</v>
      </c>
      <c r="CH6"/>
    </row>
    <row r="7" spans="1:86" x14ac:dyDescent="0.25">
      <c r="A7" t="s">
        <v>106</v>
      </c>
      <c r="B7" t="s">
        <v>107</v>
      </c>
      <c r="C7" s="1" t="str">
        <f t="shared" si="0"/>
        <v>CENTRE - Centre</v>
      </c>
      <c r="D7" t="s">
        <v>241</v>
      </c>
      <c r="E7" t="s">
        <v>108</v>
      </c>
      <c r="F7" s="1" t="str">
        <f t="shared" si="1"/>
        <v>S2010 - Secteur 2010</v>
      </c>
      <c r="G7" t="s">
        <v>242</v>
      </c>
      <c r="H7" t="s">
        <v>109</v>
      </c>
      <c r="I7" s="1" t="str">
        <f t="shared" si="2"/>
        <v>ACT1 - Activité 1</v>
      </c>
      <c r="J7"/>
      <c r="K7"/>
      <c r="L7"/>
      <c r="M7"/>
      <c r="N7"/>
      <c r="O7"/>
      <c r="P7"/>
      <c r="Q7"/>
      <c r="R7"/>
      <c r="S7"/>
      <c r="T7"/>
      <c r="U7"/>
      <c r="V7" s="1"/>
      <c r="W7" s="1"/>
      <c r="X7" s="1" t="s">
        <v>110</v>
      </c>
      <c r="Y7" s="1" t="s">
        <v>111</v>
      </c>
      <c r="Z7" s="1" t="str">
        <f t="shared" si="3"/>
        <v>PLCPTRES - Compte de résultat</v>
      </c>
      <c r="AA7" t="s">
        <v>112</v>
      </c>
      <c r="AB7" t="s">
        <v>113</v>
      </c>
      <c r="AC7" s="1" t="str">
        <f t="shared" si="4"/>
        <v>REHN - Benefice ou Perte</v>
      </c>
      <c r="AD7" t="s">
        <v>114</v>
      </c>
      <c r="AE7" s="1" t="s">
        <v>115</v>
      </c>
      <c r="AF7" s="1" t="str">
        <f t="shared" si="5"/>
        <v>REGW - Resultat avant impot (I-II+III-IV+V-VI)</v>
      </c>
      <c r="AG7" s="1" t="s">
        <v>116</v>
      </c>
      <c r="AH7" s="1" t="s">
        <v>117</v>
      </c>
      <c r="AI7" s="1" t="s">
        <v>118</v>
      </c>
      <c r="AJ7" s="1" t="s">
        <v>119</v>
      </c>
      <c r="AK7" t="s">
        <v>120</v>
      </c>
      <c r="AL7" t="s">
        <v>121</v>
      </c>
      <c r="AM7" t="s">
        <v>144</v>
      </c>
      <c r="AN7" s="1" t="s">
        <v>145</v>
      </c>
      <c r="AO7" s="1"/>
      <c r="AP7" s="1"/>
      <c r="AQ7" s="1"/>
      <c r="AR7" s="1"/>
      <c r="AS7" s="1"/>
      <c r="AT7"/>
      <c r="AU7"/>
      <c r="AV7"/>
      <c r="AW7"/>
      <c r="AX7"/>
      <c r="AY7"/>
      <c r="AZ7"/>
      <c r="BA7"/>
      <c r="BB7"/>
      <c r="BC7"/>
      <c r="BD7" s="1"/>
      <c r="BE7"/>
      <c r="BF7"/>
      <c r="BG7" t="s">
        <v>126</v>
      </c>
      <c r="BH7" t="s">
        <v>126</v>
      </c>
      <c r="BI7" s="1" t="s">
        <v>146</v>
      </c>
      <c r="BJ7" t="s">
        <v>147</v>
      </c>
      <c r="BK7" t="s">
        <v>126</v>
      </c>
      <c r="BL7" s="9">
        <v>37057.040000000001</v>
      </c>
      <c r="BM7" s="9">
        <v>0</v>
      </c>
      <c r="BN7" s="9">
        <v>37057.040000000001</v>
      </c>
      <c r="BO7" s="9">
        <v>0</v>
      </c>
      <c r="BP7" s="9">
        <v>0</v>
      </c>
      <c r="BQ7" s="9">
        <v>0</v>
      </c>
      <c r="BR7" s="9">
        <f t="shared" si="6"/>
        <v>37057.040000000001</v>
      </c>
      <c r="BS7" s="9">
        <f t="shared" si="7"/>
        <v>0</v>
      </c>
      <c r="BT7" s="9">
        <f t="shared" si="8"/>
        <v>37057.040000000001</v>
      </c>
      <c r="BU7" s="9">
        <f t="shared" si="9"/>
        <v>0</v>
      </c>
      <c r="BV7" s="9">
        <f t="shared" si="10"/>
        <v>0</v>
      </c>
      <c r="BW7" s="9">
        <f t="shared" si="11"/>
        <v>0</v>
      </c>
      <c r="BX7" s="9">
        <f t="shared" si="12"/>
        <v>37057.040000000001</v>
      </c>
      <c r="BY7" t="s">
        <v>129</v>
      </c>
      <c r="BZ7" t="s">
        <v>130</v>
      </c>
      <c r="CA7" t="s">
        <v>131</v>
      </c>
      <c r="CB7" t="s">
        <v>132</v>
      </c>
      <c r="CC7" t="s">
        <v>133</v>
      </c>
      <c r="CD7" t="s">
        <v>134</v>
      </c>
      <c r="CE7" t="s">
        <v>135</v>
      </c>
      <c r="CF7" t="s">
        <v>136</v>
      </c>
      <c r="CG7" t="s">
        <v>137</v>
      </c>
      <c r="CH7"/>
    </row>
    <row r="8" spans="1:86" x14ac:dyDescent="0.25">
      <c r="A8" t="s">
        <v>106</v>
      </c>
      <c r="B8" t="s">
        <v>107</v>
      </c>
      <c r="C8" s="1" t="str">
        <f t="shared" si="0"/>
        <v>CENTRE - Centre</v>
      </c>
      <c r="D8" t="s">
        <v>241</v>
      </c>
      <c r="E8" t="s">
        <v>108</v>
      </c>
      <c r="F8" s="1" t="str">
        <f t="shared" si="1"/>
        <v>S2010 - Secteur 2010</v>
      </c>
      <c r="G8" t="s">
        <v>242</v>
      </c>
      <c r="H8" t="s">
        <v>109</v>
      </c>
      <c r="I8" s="1" t="str">
        <f t="shared" si="2"/>
        <v>ACT1 - Activité 1</v>
      </c>
      <c r="J8"/>
      <c r="K8"/>
      <c r="L8"/>
      <c r="M8"/>
      <c r="N8"/>
      <c r="O8"/>
      <c r="P8"/>
      <c r="Q8"/>
      <c r="R8"/>
      <c r="S8"/>
      <c r="T8"/>
      <c r="U8"/>
      <c r="V8" s="1"/>
      <c r="W8" s="1"/>
      <c r="X8" s="1" t="s">
        <v>110</v>
      </c>
      <c r="Y8" s="1" t="s">
        <v>111</v>
      </c>
      <c r="Z8" s="1" t="str">
        <f t="shared" si="3"/>
        <v>PLCPTRES - Compte de résultat</v>
      </c>
      <c r="AA8" t="s">
        <v>112</v>
      </c>
      <c r="AB8" t="s">
        <v>113</v>
      </c>
      <c r="AC8" s="1" t="str">
        <f t="shared" si="4"/>
        <v>REHN - Benefice ou Perte</v>
      </c>
      <c r="AD8" t="s">
        <v>114</v>
      </c>
      <c r="AE8" s="1" t="s">
        <v>115</v>
      </c>
      <c r="AF8" s="1" t="str">
        <f t="shared" si="5"/>
        <v>REGW - Resultat avant impot (I-II+III-IV+V-VI)</v>
      </c>
      <c r="AG8" s="1" t="s">
        <v>116</v>
      </c>
      <c r="AH8" s="1" t="s">
        <v>117</v>
      </c>
      <c r="AI8" s="1" t="s">
        <v>118</v>
      </c>
      <c r="AJ8" s="1" t="s">
        <v>119</v>
      </c>
      <c r="AK8" t="s">
        <v>148</v>
      </c>
      <c r="AL8" t="s">
        <v>149</v>
      </c>
      <c r="AM8"/>
      <c r="AN8" s="1"/>
      <c r="AO8" s="1"/>
      <c r="AP8" s="1"/>
      <c r="AQ8" s="1"/>
      <c r="AR8" s="1"/>
      <c r="AS8" s="1"/>
      <c r="AT8"/>
      <c r="AU8"/>
      <c r="AV8"/>
      <c r="AW8"/>
      <c r="AX8"/>
      <c r="AY8"/>
      <c r="AZ8"/>
      <c r="BA8"/>
      <c r="BB8"/>
      <c r="BC8"/>
      <c r="BD8" s="1"/>
      <c r="BE8"/>
      <c r="BF8"/>
      <c r="BG8" t="s">
        <v>126</v>
      </c>
      <c r="BH8" t="s">
        <v>126</v>
      </c>
      <c r="BI8" s="1" t="s">
        <v>150</v>
      </c>
      <c r="BJ8" t="s">
        <v>151</v>
      </c>
      <c r="BK8" t="s">
        <v>126</v>
      </c>
      <c r="BL8" s="9">
        <v>11.05</v>
      </c>
      <c r="BM8" s="9">
        <v>0</v>
      </c>
      <c r="BN8" s="9">
        <v>11.05</v>
      </c>
      <c r="BO8" s="9">
        <v>0</v>
      </c>
      <c r="BP8" s="9">
        <v>0</v>
      </c>
      <c r="BQ8" s="9">
        <v>0</v>
      </c>
      <c r="BR8" s="9">
        <f t="shared" si="6"/>
        <v>11.05</v>
      </c>
      <c r="BS8" s="9">
        <f t="shared" si="7"/>
        <v>0</v>
      </c>
      <c r="BT8" s="9">
        <f t="shared" si="8"/>
        <v>11.05</v>
      </c>
      <c r="BU8" s="9">
        <f t="shared" si="9"/>
        <v>0</v>
      </c>
      <c r="BV8" s="9">
        <f t="shared" si="10"/>
        <v>0</v>
      </c>
      <c r="BW8" s="9">
        <f t="shared" si="11"/>
        <v>0</v>
      </c>
      <c r="BX8" s="9">
        <f t="shared" si="12"/>
        <v>11.05</v>
      </c>
      <c r="BY8" t="s">
        <v>129</v>
      </c>
      <c r="BZ8" t="s">
        <v>130</v>
      </c>
      <c r="CA8" t="s">
        <v>131</v>
      </c>
      <c r="CB8" t="s">
        <v>132</v>
      </c>
      <c r="CC8" t="s">
        <v>133</v>
      </c>
      <c r="CD8" t="s">
        <v>134</v>
      </c>
      <c r="CE8" t="s">
        <v>135</v>
      </c>
      <c r="CF8" t="s">
        <v>136</v>
      </c>
      <c r="CG8" t="s">
        <v>137</v>
      </c>
      <c r="CH8"/>
    </row>
    <row r="9" spans="1:86" x14ac:dyDescent="0.25">
      <c r="A9" t="s">
        <v>106</v>
      </c>
      <c r="B9" t="s">
        <v>107</v>
      </c>
      <c r="C9" s="1" t="str">
        <f t="shared" si="0"/>
        <v>CENTRE - Centre</v>
      </c>
      <c r="D9" t="s">
        <v>241</v>
      </c>
      <c r="E9" t="s">
        <v>108</v>
      </c>
      <c r="F9" s="1" t="str">
        <f t="shared" si="1"/>
        <v>S2010 - Secteur 2010</v>
      </c>
      <c r="G9" t="s">
        <v>242</v>
      </c>
      <c r="H9" t="s">
        <v>109</v>
      </c>
      <c r="I9" s="1" t="str">
        <f t="shared" si="2"/>
        <v>ACT1 - Activité 1</v>
      </c>
      <c r="J9"/>
      <c r="K9"/>
      <c r="L9"/>
      <c r="M9"/>
      <c r="N9"/>
      <c r="O9"/>
      <c r="P9"/>
      <c r="Q9"/>
      <c r="R9"/>
      <c r="S9"/>
      <c r="T9"/>
      <c r="U9"/>
      <c r="V9" s="1"/>
      <c r="W9" s="1"/>
      <c r="X9" s="1" t="s">
        <v>110</v>
      </c>
      <c r="Y9" s="1" t="s">
        <v>111</v>
      </c>
      <c r="Z9" s="1" t="str">
        <f t="shared" si="3"/>
        <v>PLCPTRES - Compte de résultat</v>
      </c>
      <c r="AA9" t="s">
        <v>112</v>
      </c>
      <c r="AB9" t="s">
        <v>113</v>
      </c>
      <c r="AC9" s="1" t="str">
        <f t="shared" si="4"/>
        <v>REHN - Benefice ou Perte</v>
      </c>
      <c r="AD9" t="s">
        <v>114</v>
      </c>
      <c r="AE9" s="1" t="s">
        <v>115</v>
      </c>
      <c r="AF9" s="1" t="str">
        <f t="shared" si="5"/>
        <v>REGW - Resultat avant impot (I-II+III-IV+V-VI)</v>
      </c>
      <c r="AG9" s="1" t="s">
        <v>116</v>
      </c>
      <c r="AH9" s="1" t="s">
        <v>117</v>
      </c>
      <c r="AI9" s="1" t="s">
        <v>152</v>
      </c>
      <c r="AJ9" s="1" t="s">
        <v>153</v>
      </c>
      <c r="AK9" t="s">
        <v>154</v>
      </c>
      <c r="AL9" t="s">
        <v>155</v>
      </c>
      <c r="AM9"/>
      <c r="AN9" s="1"/>
      <c r="AO9" s="1"/>
      <c r="AP9" s="1"/>
      <c r="AQ9" s="1"/>
      <c r="AR9" s="1"/>
      <c r="AS9" s="1"/>
      <c r="AT9"/>
      <c r="AU9"/>
      <c r="AV9"/>
      <c r="AW9"/>
      <c r="AX9"/>
      <c r="AY9"/>
      <c r="AZ9"/>
      <c r="BA9"/>
      <c r="BB9"/>
      <c r="BC9"/>
      <c r="BD9" s="1"/>
      <c r="BE9"/>
      <c r="BF9"/>
      <c r="BG9" t="s">
        <v>156</v>
      </c>
      <c r="BH9" t="s">
        <v>126</v>
      </c>
      <c r="BI9" s="1" t="s">
        <v>157</v>
      </c>
      <c r="BJ9" t="s">
        <v>158</v>
      </c>
      <c r="BK9" t="s">
        <v>126</v>
      </c>
      <c r="BL9" s="9">
        <v>17.47</v>
      </c>
      <c r="BM9" s="9">
        <v>0</v>
      </c>
      <c r="BN9" s="9">
        <v>17.47</v>
      </c>
      <c r="BO9" s="9">
        <v>2885</v>
      </c>
      <c r="BP9" s="9">
        <v>0</v>
      </c>
      <c r="BQ9" s="9">
        <v>2885</v>
      </c>
      <c r="BR9" s="9">
        <f t="shared" si="6"/>
        <v>-17.47</v>
      </c>
      <c r="BS9" s="9">
        <f t="shared" si="7"/>
        <v>0</v>
      </c>
      <c r="BT9" s="9">
        <f t="shared" si="8"/>
        <v>-17.47</v>
      </c>
      <c r="BU9" s="9">
        <f t="shared" si="9"/>
        <v>-2885</v>
      </c>
      <c r="BV9" s="9">
        <f t="shared" si="10"/>
        <v>0</v>
      </c>
      <c r="BW9" s="9">
        <f t="shared" si="11"/>
        <v>-2885</v>
      </c>
      <c r="BX9" s="9">
        <f t="shared" si="12"/>
        <v>2867.53</v>
      </c>
      <c r="BY9" t="s">
        <v>129</v>
      </c>
      <c r="BZ9" t="s">
        <v>130</v>
      </c>
      <c r="CA9" t="s">
        <v>131</v>
      </c>
      <c r="CB9" t="s">
        <v>132</v>
      </c>
      <c r="CC9" t="s">
        <v>133</v>
      </c>
      <c r="CD9" t="s">
        <v>134</v>
      </c>
      <c r="CE9" t="s">
        <v>135</v>
      </c>
      <c r="CF9" t="s">
        <v>136</v>
      </c>
      <c r="CG9" t="s">
        <v>137</v>
      </c>
      <c r="CH9"/>
    </row>
    <row r="10" spans="1:86" x14ac:dyDescent="0.25">
      <c r="A10" t="s">
        <v>106</v>
      </c>
      <c r="B10" t="s">
        <v>107</v>
      </c>
      <c r="C10" s="1" t="str">
        <f t="shared" si="0"/>
        <v>CENTRE - Centre</v>
      </c>
      <c r="D10" t="s">
        <v>241</v>
      </c>
      <c r="E10" t="s">
        <v>108</v>
      </c>
      <c r="F10" s="1" t="str">
        <f t="shared" si="1"/>
        <v>S2010 - Secteur 2010</v>
      </c>
      <c r="G10" t="s">
        <v>242</v>
      </c>
      <c r="H10" t="s">
        <v>109</v>
      </c>
      <c r="I10" s="1" t="str">
        <f t="shared" si="2"/>
        <v>ACT1 - Activité 1</v>
      </c>
      <c r="J10"/>
      <c r="K10"/>
      <c r="L10"/>
      <c r="M10"/>
      <c r="N10"/>
      <c r="O10"/>
      <c r="P10"/>
      <c r="Q10"/>
      <c r="R10"/>
      <c r="S10"/>
      <c r="T10"/>
      <c r="U10"/>
      <c r="V10" s="1"/>
      <c r="W10" s="1"/>
      <c r="X10" s="1" t="s">
        <v>110</v>
      </c>
      <c r="Y10" s="1" t="s">
        <v>111</v>
      </c>
      <c r="Z10" s="1" t="str">
        <f t="shared" si="3"/>
        <v>PLCPTRES - Compte de résultat</v>
      </c>
      <c r="AA10" t="s">
        <v>112</v>
      </c>
      <c r="AB10" t="s">
        <v>113</v>
      </c>
      <c r="AC10" s="1" t="str">
        <f t="shared" si="4"/>
        <v>REHN - Benefice ou Perte</v>
      </c>
      <c r="AD10" t="s">
        <v>114</v>
      </c>
      <c r="AE10" s="1" t="s">
        <v>115</v>
      </c>
      <c r="AF10" s="1" t="str">
        <f t="shared" si="5"/>
        <v>REGW - Resultat avant impot (I-II+III-IV+V-VI)</v>
      </c>
      <c r="AG10" s="1" t="s">
        <v>116</v>
      </c>
      <c r="AH10" s="1" t="s">
        <v>117</v>
      </c>
      <c r="AI10" s="1" t="s">
        <v>152</v>
      </c>
      <c r="AJ10" s="1" t="s">
        <v>153</v>
      </c>
      <c r="AK10" t="s">
        <v>159</v>
      </c>
      <c r="AL10" t="s">
        <v>160</v>
      </c>
      <c r="AM10"/>
      <c r="AN10" s="1"/>
      <c r="AO10" s="1"/>
      <c r="AP10" s="1"/>
      <c r="AQ10" s="1"/>
      <c r="AR10" s="1"/>
      <c r="AS10" s="1"/>
      <c r="AT10"/>
      <c r="AU10"/>
      <c r="AV10"/>
      <c r="AW10"/>
      <c r="AX10"/>
      <c r="AY10"/>
      <c r="AZ10"/>
      <c r="BA10"/>
      <c r="BB10"/>
      <c r="BC10"/>
      <c r="BD10" s="1"/>
      <c r="BE10"/>
      <c r="BF10"/>
      <c r="BG10" t="s">
        <v>156</v>
      </c>
      <c r="BH10" t="s">
        <v>126</v>
      </c>
      <c r="BI10" s="1" t="s">
        <v>161</v>
      </c>
      <c r="BJ10" t="s">
        <v>162</v>
      </c>
      <c r="BK10" t="s">
        <v>126</v>
      </c>
      <c r="BL10" s="9">
        <v>288346.28000000003</v>
      </c>
      <c r="BM10" s="9">
        <v>0</v>
      </c>
      <c r="BN10" s="9">
        <v>288346.28000000003</v>
      </c>
      <c r="BO10" s="9">
        <v>5600</v>
      </c>
      <c r="BP10" s="9">
        <v>0</v>
      </c>
      <c r="BQ10" s="9">
        <v>5600</v>
      </c>
      <c r="BR10" s="9">
        <f t="shared" si="6"/>
        <v>-288346.28000000003</v>
      </c>
      <c r="BS10" s="9">
        <f t="shared" si="7"/>
        <v>0</v>
      </c>
      <c r="BT10" s="9">
        <f t="shared" si="8"/>
        <v>-288346.28000000003</v>
      </c>
      <c r="BU10" s="9">
        <f t="shared" si="9"/>
        <v>-5600</v>
      </c>
      <c r="BV10" s="9">
        <f t="shared" si="10"/>
        <v>0</v>
      </c>
      <c r="BW10" s="9">
        <f t="shared" si="11"/>
        <v>-5600</v>
      </c>
      <c r="BX10" s="9">
        <f t="shared" si="12"/>
        <v>-282746.28000000003</v>
      </c>
      <c r="BY10" t="s">
        <v>129</v>
      </c>
      <c r="BZ10" t="s">
        <v>130</v>
      </c>
      <c r="CA10" t="s">
        <v>131</v>
      </c>
      <c r="CB10" t="s">
        <v>132</v>
      </c>
      <c r="CC10" t="s">
        <v>133</v>
      </c>
      <c r="CD10" t="s">
        <v>134</v>
      </c>
      <c r="CE10" t="s">
        <v>135</v>
      </c>
      <c r="CF10" t="s">
        <v>136</v>
      </c>
      <c r="CG10" t="s">
        <v>137</v>
      </c>
      <c r="CH10"/>
    </row>
    <row r="11" spans="1:86" x14ac:dyDescent="0.25">
      <c r="A11" t="s">
        <v>106</v>
      </c>
      <c r="B11" t="s">
        <v>107</v>
      </c>
      <c r="C11" s="1" t="str">
        <f t="shared" si="0"/>
        <v>CENTRE - Centre</v>
      </c>
      <c r="D11" t="s">
        <v>241</v>
      </c>
      <c r="E11" t="s">
        <v>108</v>
      </c>
      <c r="F11" s="1" t="str">
        <f t="shared" si="1"/>
        <v>S2010 - Secteur 2010</v>
      </c>
      <c r="G11" t="s">
        <v>242</v>
      </c>
      <c r="H11" t="s">
        <v>109</v>
      </c>
      <c r="I11" s="1" t="str">
        <f t="shared" si="2"/>
        <v>ACT1 - Activité 1</v>
      </c>
      <c r="J11"/>
      <c r="K11"/>
      <c r="L11"/>
      <c r="M11"/>
      <c r="N11"/>
      <c r="O11"/>
      <c r="P11"/>
      <c r="Q11"/>
      <c r="R11"/>
      <c r="S11"/>
      <c r="T11"/>
      <c r="U11"/>
      <c r="V11" s="1"/>
      <c r="W11" s="1"/>
      <c r="X11" s="1" t="s">
        <v>110</v>
      </c>
      <c r="Y11" s="1" t="s">
        <v>111</v>
      </c>
      <c r="Z11" s="1" t="str">
        <f t="shared" si="3"/>
        <v>PLCPTRES - Compte de résultat</v>
      </c>
      <c r="AA11" t="s">
        <v>112</v>
      </c>
      <c r="AB11" t="s">
        <v>113</v>
      </c>
      <c r="AC11" s="1" t="str">
        <f t="shared" si="4"/>
        <v>REHN - Benefice ou Perte</v>
      </c>
      <c r="AD11" t="s">
        <v>114</v>
      </c>
      <c r="AE11" s="1" t="s">
        <v>115</v>
      </c>
      <c r="AF11" s="1" t="str">
        <f t="shared" si="5"/>
        <v>REGW - Resultat avant impot (I-II+III-IV+V-VI)</v>
      </c>
      <c r="AG11" s="1" t="s">
        <v>116</v>
      </c>
      <c r="AH11" s="1" t="s">
        <v>117</v>
      </c>
      <c r="AI11" s="1" t="s">
        <v>152</v>
      </c>
      <c r="AJ11" s="1" t="s">
        <v>153</v>
      </c>
      <c r="AK11" t="s">
        <v>159</v>
      </c>
      <c r="AL11" t="s">
        <v>160</v>
      </c>
      <c r="AM11"/>
      <c r="AN11" s="1"/>
      <c r="AO11" s="1"/>
      <c r="AP11" s="1"/>
      <c r="AQ11" s="1"/>
      <c r="AR11" s="1"/>
      <c r="AS11" s="1"/>
      <c r="AT11"/>
      <c r="AU11"/>
      <c r="AV11"/>
      <c r="AW11"/>
      <c r="AX11"/>
      <c r="AY11"/>
      <c r="AZ11"/>
      <c r="BA11"/>
      <c r="BB11"/>
      <c r="BC11"/>
      <c r="BD11" s="1"/>
      <c r="BE11"/>
      <c r="BF11"/>
      <c r="BG11" t="s">
        <v>156</v>
      </c>
      <c r="BH11" t="s">
        <v>126</v>
      </c>
      <c r="BI11" s="1" t="s">
        <v>163</v>
      </c>
      <c r="BJ11" t="s">
        <v>164</v>
      </c>
      <c r="BK11" t="s">
        <v>126</v>
      </c>
      <c r="BL11" s="9">
        <v>17930.419999999998</v>
      </c>
      <c r="BM11" s="9">
        <v>0</v>
      </c>
      <c r="BN11" s="9">
        <v>17930.419999999998</v>
      </c>
      <c r="BO11" s="9">
        <v>0</v>
      </c>
      <c r="BP11" s="9">
        <v>0</v>
      </c>
      <c r="BQ11" s="9">
        <v>0</v>
      </c>
      <c r="BR11" s="9">
        <f t="shared" si="6"/>
        <v>-17930.419999999998</v>
      </c>
      <c r="BS11" s="9">
        <f t="shared" si="7"/>
        <v>0</v>
      </c>
      <c r="BT11" s="9">
        <f t="shared" si="8"/>
        <v>-17930.419999999998</v>
      </c>
      <c r="BU11" s="9">
        <f t="shared" si="9"/>
        <v>0</v>
      </c>
      <c r="BV11" s="9">
        <f t="shared" si="10"/>
        <v>0</v>
      </c>
      <c r="BW11" s="9">
        <f t="shared" si="11"/>
        <v>0</v>
      </c>
      <c r="BX11" s="9">
        <f t="shared" si="12"/>
        <v>-17930.419999999998</v>
      </c>
      <c r="BY11" t="s">
        <v>129</v>
      </c>
      <c r="BZ11" t="s">
        <v>130</v>
      </c>
      <c r="CA11" t="s">
        <v>131</v>
      </c>
      <c r="CB11" t="s">
        <v>132</v>
      </c>
      <c r="CC11" t="s">
        <v>133</v>
      </c>
      <c r="CD11" t="s">
        <v>134</v>
      </c>
      <c r="CE11" t="s">
        <v>135</v>
      </c>
      <c r="CF11" t="s">
        <v>136</v>
      </c>
      <c r="CG11" t="s">
        <v>137</v>
      </c>
      <c r="CH11"/>
    </row>
    <row r="12" spans="1:86" x14ac:dyDescent="0.25">
      <c r="A12" t="s">
        <v>106</v>
      </c>
      <c r="B12" t="s">
        <v>107</v>
      </c>
      <c r="C12" s="1" t="str">
        <f t="shared" si="0"/>
        <v>CENTRE - Centre</v>
      </c>
      <c r="D12" t="s">
        <v>241</v>
      </c>
      <c r="E12" t="s">
        <v>108</v>
      </c>
      <c r="F12" s="1" t="str">
        <f t="shared" si="1"/>
        <v>S2010 - Secteur 2010</v>
      </c>
      <c r="G12" t="s">
        <v>242</v>
      </c>
      <c r="H12" t="s">
        <v>109</v>
      </c>
      <c r="I12" s="1" t="str">
        <f t="shared" si="2"/>
        <v>ACT1 - Activité 1</v>
      </c>
      <c r="J12"/>
      <c r="K12"/>
      <c r="L12"/>
      <c r="M12"/>
      <c r="N12"/>
      <c r="O12"/>
      <c r="P12"/>
      <c r="Q12"/>
      <c r="R12"/>
      <c r="S12"/>
      <c r="T12"/>
      <c r="U12"/>
      <c r="V12" s="1"/>
      <c r="W12" s="1"/>
      <c r="X12" s="1" t="s">
        <v>110</v>
      </c>
      <c r="Y12" s="1" t="s">
        <v>111</v>
      </c>
      <c r="Z12" s="1" t="str">
        <f t="shared" si="3"/>
        <v>PLCPTRES - Compte de résultat</v>
      </c>
      <c r="AA12" t="s">
        <v>112</v>
      </c>
      <c r="AB12" t="s">
        <v>113</v>
      </c>
      <c r="AC12" s="1" t="str">
        <f t="shared" si="4"/>
        <v>REHN - Benefice ou Perte</v>
      </c>
      <c r="AD12" t="s">
        <v>114</v>
      </c>
      <c r="AE12" s="1" t="s">
        <v>115</v>
      </c>
      <c r="AF12" s="1" t="str">
        <f t="shared" si="5"/>
        <v>REGW - Resultat avant impot (I-II+III-IV+V-VI)</v>
      </c>
      <c r="AG12" s="1" t="s">
        <v>116</v>
      </c>
      <c r="AH12" s="1" t="s">
        <v>117</v>
      </c>
      <c r="AI12" s="1" t="s">
        <v>152</v>
      </c>
      <c r="AJ12" s="1" t="s">
        <v>153</v>
      </c>
      <c r="AK12" t="s">
        <v>159</v>
      </c>
      <c r="AL12" t="s">
        <v>160</v>
      </c>
      <c r="AM12"/>
      <c r="AN12" s="1"/>
      <c r="AO12" s="1"/>
      <c r="AP12" s="1"/>
      <c r="AQ12" s="1"/>
      <c r="AR12" s="1"/>
      <c r="AS12" s="1"/>
      <c r="AT12"/>
      <c r="AU12"/>
      <c r="AV12"/>
      <c r="AW12"/>
      <c r="AX12"/>
      <c r="AY12"/>
      <c r="AZ12"/>
      <c r="BA12"/>
      <c r="BB12"/>
      <c r="BC12"/>
      <c r="BD12" s="1"/>
      <c r="BE12"/>
      <c r="BF12"/>
      <c r="BG12" t="s">
        <v>156</v>
      </c>
      <c r="BH12" t="s">
        <v>126</v>
      </c>
      <c r="BI12" s="1" t="s">
        <v>165</v>
      </c>
      <c r="BJ12" t="s">
        <v>166</v>
      </c>
      <c r="BK12" t="s">
        <v>126</v>
      </c>
      <c r="BL12" s="9">
        <v>0.21</v>
      </c>
      <c r="BM12" s="9">
        <v>0</v>
      </c>
      <c r="BN12" s="9">
        <v>0.21</v>
      </c>
      <c r="BO12" s="9">
        <v>0</v>
      </c>
      <c r="BP12" s="9">
        <v>0</v>
      </c>
      <c r="BQ12" s="9">
        <v>0</v>
      </c>
      <c r="BR12" s="9">
        <f t="shared" si="6"/>
        <v>-0.21</v>
      </c>
      <c r="BS12" s="9">
        <f t="shared" si="7"/>
        <v>0</v>
      </c>
      <c r="BT12" s="9">
        <f t="shared" si="8"/>
        <v>-0.21</v>
      </c>
      <c r="BU12" s="9">
        <f t="shared" si="9"/>
        <v>0</v>
      </c>
      <c r="BV12" s="9">
        <f t="shared" si="10"/>
        <v>0</v>
      </c>
      <c r="BW12" s="9">
        <f t="shared" si="11"/>
        <v>0</v>
      </c>
      <c r="BX12" s="9">
        <f t="shared" si="12"/>
        <v>-0.21</v>
      </c>
      <c r="BY12" t="s">
        <v>129</v>
      </c>
      <c r="BZ12" t="s">
        <v>130</v>
      </c>
      <c r="CA12" t="s">
        <v>131</v>
      </c>
      <c r="CB12" t="s">
        <v>132</v>
      </c>
      <c r="CC12" t="s">
        <v>133</v>
      </c>
      <c r="CD12" t="s">
        <v>134</v>
      </c>
      <c r="CE12" t="s">
        <v>135</v>
      </c>
      <c r="CF12" t="s">
        <v>136</v>
      </c>
      <c r="CG12" t="s">
        <v>137</v>
      </c>
      <c r="CH12"/>
    </row>
    <row r="13" spans="1:86" x14ac:dyDescent="0.25">
      <c r="A13" t="s">
        <v>106</v>
      </c>
      <c r="B13" t="s">
        <v>107</v>
      </c>
      <c r="C13" s="1" t="str">
        <f t="shared" si="0"/>
        <v>CENTRE - Centre</v>
      </c>
      <c r="D13" t="s">
        <v>241</v>
      </c>
      <c r="E13" t="s">
        <v>108</v>
      </c>
      <c r="F13" s="1" t="str">
        <f t="shared" si="1"/>
        <v>S2010 - Secteur 2010</v>
      </c>
      <c r="G13" t="s">
        <v>242</v>
      </c>
      <c r="H13" t="s">
        <v>109</v>
      </c>
      <c r="I13" s="1" t="str">
        <f t="shared" si="2"/>
        <v>ACT1 - Activité 1</v>
      </c>
      <c r="J13"/>
      <c r="K13"/>
      <c r="L13"/>
      <c r="M13"/>
      <c r="N13"/>
      <c r="O13"/>
      <c r="P13"/>
      <c r="Q13"/>
      <c r="R13"/>
      <c r="S13"/>
      <c r="T13"/>
      <c r="U13"/>
      <c r="V13" s="1"/>
      <c r="W13" s="1"/>
      <c r="X13" s="1" t="s">
        <v>110</v>
      </c>
      <c r="Y13" s="1" t="s">
        <v>111</v>
      </c>
      <c r="Z13" s="1" t="str">
        <f t="shared" si="3"/>
        <v>PLCPTRES - Compte de résultat</v>
      </c>
      <c r="AA13" t="s">
        <v>112</v>
      </c>
      <c r="AB13" t="s">
        <v>113</v>
      </c>
      <c r="AC13" s="1" t="str">
        <f t="shared" si="4"/>
        <v>REHN - Benefice ou Perte</v>
      </c>
      <c r="AD13" t="s">
        <v>114</v>
      </c>
      <c r="AE13" s="1" t="s">
        <v>115</v>
      </c>
      <c r="AF13" s="1" t="str">
        <f t="shared" si="5"/>
        <v>REGW - Resultat avant impot (I-II+III-IV+V-VI)</v>
      </c>
      <c r="AG13" s="1" t="s">
        <v>116</v>
      </c>
      <c r="AH13" s="1" t="s">
        <v>117</v>
      </c>
      <c r="AI13" s="1" t="s">
        <v>152</v>
      </c>
      <c r="AJ13" s="1" t="s">
        <v>153</v>
      </c>
      <c r="AK13" t="s">
        <v>159</v>
      </c>
      <c r="AL13" t="s">
        <v>160</v>
      </c>
      <c r="AM13"/>
      <c r="AN13" s="1"/>
      <c r="AO13" s="1"/>
      <c r="AP13" s="1"/>
      <c r="AQ13" s="1"/>
      <c r="AR13" s="1"/>
      <c r="AS13" s="1"/>
      <c r="AT13"/>
      <c r="AU13"/>
      <c r="AV13"/>
      <c r="AW13"/>
      <c r="AX13"/>
      <c r="AY13"/>
      <c r="AZ13"/>
      <c r="BA13"/>
      <c r="BB13"/>
      <c r="BC13"/>
      <c r="BD13" s="1"/>
      <c r="BE13"/>
      <c r="BF13"/>
      <c r="BG13" t="s">
        <v>156</v>
      </c>
      <c r="BH13" t="s">
        <v>126</v>
      </c>
      <c r="BI13" s="1" t="s">
        <v>167</v>
      </c>
      <c r="BJ13" t="s">
        <v>168</v>
      </c>
      <c r="BK13" t="s">
        <v>126</v>
      </c>
      <c r="BL13" s="9">
        <v>272068.92</v>
      </c>
      <c r="BM13" s="9">
        <v>0</v>
      </c>
      <c r="BN13" s="9">
        <v>272068.92</v>
      </c>
      <c r="BO13" s="9">
        <v>232847.35999999999</v>
      </c>
      <c r="BP13" s="9">
        <v>0</v>
      </c>
      <c r="BQ13" s="9">
        <v>232847.35999999999</v>
      </c>
      <c r="BR13" s="9">
        <f t="shared" si="6"/>
        <v>-272068.92</v>
      </c>
      <c r="BS13" s="9">
        <f t="shared" si="7"/>
        <v>0</v>
      </c>
      <c r="BT13" s="9">
        <f t="shared" si="8"/>
        <v>-272068.92</v>
      </c>
      <c r="BU13" s="9">
        <f t="shared" si="9"/>
        <v>-232847.35999999999</v>
      </c>
      <c r="BV13" s="9">
        <f t="shared" si="10"/>
        <v>0</v>
      </c>
      <c r="BW13" s="9">
        <f t="shared" si="11"/>
        <v>-232847.35999999999</v>
      </c>
      <c r="BX13" s="9">
        <f t="shared" si="12"/>
        <v>-39221.56</v>
      </c>
      <c r="BY13" t="s">
        <v>129</v>
      </c>
      <c r="BZ13" t="s">
        <v>130</v>
      </c>
      <c r="CA13" t="s">
        <v>131</v>
      </c>
      <c r="CB13" t="s">
        <v>132</v>
      </c>
      <c r="CC13" t="s">
        <v>133</v>
      </c>
      <c r="CD13" t="s">
        <v>134</v>
      </c>
      <c r="CE13" t="s">
        <v>135</v>
      </c>
      <c r="CF13" t="s">
        <v>136</v>
      </c>
      <c r="CG13" t="s">
        <v>137</v>
      </c>
      <c r="CH13"/>
    </row>
    <row r="14" spans="1:86" x14ac:dyDescent="0.25">
      <c r="A14" t="s">
        <v>106</v>
      </c>
      <c r="B14" t="s">
        <v>107</v>
      </c>
      <c r="C14" s="1" t="str">
        <f t="shared" si="0"/>
        <v>CENTRE - Centre</v>
      </c>
      <c r="D14" t="s">
        <v>241</v>
      </c>
      <c r="E14" t="s">
        <v>108</v>
      </c>
      <c r="F14" s="1" t="str">
        <f t="shared" si="1"/>
        <v>S2010 - Secteur 2010</v>
      </c>
      <c r="G14" t="s">
        <v>242</v>
      </c>
      <c r="H14" t="s">
        <v>109</v>
      </c>
      <c r="I14" s="1" t="str">
        <f t="shared" si="2"/>
        <v>ACT1 - Activité 1</v>
      </c>
      <c r="J14"/>
      <c r="K14"/>
      <c r="L14"/>
      <c r="M14"/>
      <c r="N14"/>
      <c r="O14"/>
      <c r="P14"/>
      <c r="Q14"/>
      <c r="R14"/>
      <c r="S14"/>
      <c r="T14"/>
      <c r="U14"/>
      <c r="V14" s="1"/>
      <c r="W14" s="1"/>
      <c r="X14" s="1" t="s">
        <v>110</v>
      </c>
      <c r="Y14" s="1" t="s">
        <v>111</v>
      </c>
      <c r="Z14" s="1" t="str">
        <f t="shared" si="3"/>
        <v>PLCPTRES - Compte de résultat</v>
      </c>
      <c r="AA14" t="s">
        <v>112</v>
      </c>
      <c r="AB14" t="s">
        <v>113</v>
      </c>
      <c r="AC14" s="1" t="str">
        <f t="shared" si="4"/>
        <v>REHN - Benefice ou Perte</v>
      </c>
      <c r="AD14" t="s">
        <v>114</v>
      </c>
      <c r="AE14" s="1" t="s">
        <v>115</v>
      </c>
      <c r="AF14" s="1" t="str">
        <f t="shared" si="5"/>
        <v>REGW - Resultat avant impot (I-II+III-IV+V-VI)</v>
      </c>
      <c r="AG14" s="1" t="s">
        <v>116</v>
      </c>
      <c r="AH14" s="1" t="s">
        <v>117</v>
      </c>
      <c r="AI14" s="1" t="s">
        <v>152</v>
      </c>
      <c r="AJ14" s="1" t="s">
        <v>153</v>
      </c>
      <c r="AK14" t="s">
        <v>159</v>
      </c>
      <c r="AL14" t="s">
        <v>160</v>
      </c>
      <c r="AM14"/>
      <c r="AN14" s="1"/>
      <c r="AO14" s="1"/>
      <c r="AP14" s="1"/>
      <c r="AQ14" s="1"/>
      <c r="AR14" s="1"/>
      <c r="AS14" s="1"/>
      <c r="AT14"/>
      <c r="AU14"/>
      <c r="AV14"/>
      <c r="AW14"/>
      <c r="AX14"/>
      <c r="AY14"/>
      <c r="AZ14"/>
      <c r="BA14"/>
      <c r="BB14"/>
      <c r="BC14"/>
      <c r="BD14" s="1"/>
      <c r="BE14"/>
      <c r="BF14"/>
      <c r="BG14" t="s">
        <v>156</v>
      </c>
      <c r="BH14" t="s">
        <v>126</v>
      </c>
      <c r="BI14" s="1" t="s">
        <v>169</v>
      </c>
      <c r="BJ14" t="s">
        <v>170</v>
      </c>
      <c r="BK14" t="s">
        <v>126</v>
      </c>
      <c r="BL14" s="9">
        <v>0</v>
      </c>
      <c r="BM14" s="9">
        <v>0</v>
      </c>
      <c r="BN14" s="9">
        <v>0</v>
      </c>
      <c r="BO14" s="9">
        <v>-3150.87</v>
      </c>
      <c r="BP14" s="9">
        <v>0</v>
      </c>
      <c r="BQ14" s="9">
        <v>-3150.87</v>
      </c>
      <c r="BR14" s="9">
        <f t="shared" si="6"/>
        <v>0</v>
      </c>
      <c r="BS14" s="9">
        <f t="shared" si="7"/>
        <v>0</v>
      </c>
      <c r="BT14" s="9">
        <f t="shared" si="8"/>
        <v>0</v>
      </c>
      <c r="BU14" s="9">
        <f t="shared" si="9"/>
        <v>3150.87</v>
      </c>
      <c r="BV14" s="9">
        <f t="shared" si="10"/>
        <v>0</v>
      </c>
      <c r="BW14" s="9">
        <f t="shared" si="11"/>
        <v>3150.87</v>
      </c>
      <c r="BX14" s="9">
        <f t="shared" si="12"/>
        <v>-3150.87</v>
      </c>
      <c r="BY14" t="s">
        <v>129</v>
      </c>
      <c r="BZ14" t="s">
        <v>130</v>
      </c>
      <c r="CA14" t="s">
        <v>131</v>
      </c>
      <c r="CB14" t="s">
        <v>132</v>
      </c>
      <c r="CC14" t="s">
        <v>133</v>
      </c>
      <c r="CD14" t="s">
        <v>134</v>
      </c>
      <c r="CE14" t="s">
        <v>135</v>
      </c>
      <c r="CF14" t="s">
        <v>136</v>
      </c>
      <c r="CG14" t="s">
        <v>137</v>
      </c>
      <c r="CH14"/>
    </row>
    <row r="15" spans="1:86" x14ac:dyDescent="0.25">
      <c r="A15" t="s">
        <v>106</v>
      </c>
      <c r="B15" t="s">
        <v>107</v>
      </c>
      <c r="C15" s="1" t="str">
        <f t="shared" si="0"/>
        <v>CENTRE - Centre</v>
      </c>
      <c r="D15" t="s">
        <v>241</v>
      </c>
      <c r="E15" t="s">
        <v>108</v>
      </c>
      <c r="F15" s="1" t="str">
        <f t="shared" si="1"/>
        <v>S2010 - Secteur 2010</v>
      </c>
      <c r="G15" t="s">
        <v>242</v>
      </c>
      <c r="H15" t="s">
        <v>109</v>
      </c>
      <c r="I15" s="1" t="str">
        <f t="shared" si="2"/>
        <v>ACT1 - Activité 1</v>
      </c>
      <c r="J15"/>
      <c r="K15"/>
      <c r="L15"/>
      <c r="M15"/>
      <c r="N15"/>
      <c r="O15"/>
      <c r="P15"/>
      <c r="Q15"/>
      <c r="R15"/>
      <c r="S15"/>
      <c r="T15"/>
      <c r="U15"/>
      <c r="V15" s="1"/>
      <c r="W15" s="1"/>
      <c r="X15" s="1" t="s">
        <v>110</v>
      </c>
      <c r="Y15" s="1" t="s">
        <v>111</v>
      </c>
      <c r="Z15" s="1" t="str">
        <f t="shared" si="3"/>
        <v>PLCPTRES - Compte de résultat</v>
      </c>
      <c r="AA15" t="s">
        <v>112</v>
      </c>
      <c r="AB15" t="s">
        <v>113</v>
      </c>
      <c r="AC15" s="1" t="str">
        <f t="shared" si="4"/>
        <v>REHN - Benefice ou Perte</v>
      </c>
      <c r="AD15" t="s">
        <v>114</v>
      </c>
      <c r="AE15" s="1" t="s">
        <v>115</v>
      </c>
      <c r="AF15" s="1" t="str">
        <f t="shared" si="5"/>
        <v>REGW - Resultat avant impot (I-II+III-IV+V-VI)</v>
      </c>
      <c r="AG15" s="1" t="s">
        <v>116</v>
      </c>
      <c r="AH15" s="1" t="s">
        <v>117</v>
      </c>
      <c r="AI15" s="1" t="s">
        <v>152</v>
      </c>
      <c r="AJ15" s="1" t="s">
        <v>153</v>
      </c>
      <c r="AK15" t="s">
        <v>159</v>
      </c>
      <c r="AL15" t="s">
        <v>160</v>
      </c>
      <c r="AM15"/>
      <c r="AN15" s="1"/>
      <c r="AO15" s="1"/>
      <c r="AP15" s="1"/>
      <c r="AQ15" s="1"/>
      <c r="AR15" s="1"/>
      <c r="AS15" s="1"/>
      <c r="AT15"/>
      <c r="AU15"/>
      <c r="AV15"/>
      <c r="AW15"/>
      <c r="AX15"/>
      <c r="AY15"/>
      <c r="AZ15"/>
      <c r="BA15"/>
      <c r="BB15"/>
      <c r="BC15"/>
      <c r="BD15" s="1"/>
      <c r="BE15"/>
      <c r="BF15"/>
      <c r="BG15" t="s">
        <v>156</v>
      </c>
      <c r="BH15" t="s">
        <v>126</v>
      </c>
      <c r="BI15" s="1" t="s">
        <v>171</v>
      </c>
      <c r="BJ15" t="s">
        <v>172</v>
      </c>
      <c r="BK15" t="s">
        <v>126</v>
      </c>
      <c r="BL15" s="9">
        <v>-4.16</v>
      </c>
      <c r="BM15" s="9">
        <v>0</v>
      </c>
      <c r="BN15" s="9">
        <v>-4.16</v>
      </c>
      <c r="BO15" s="9">
        <v>4</v>
      </c>
      <c r="BP15" s="9">
        <v>0</v>
      </c>
      <c r="BQ15" s="9">
        <v>4</v>
      </c>
      <c r="BR15" s="9">
        <f t="shared" si="6"/>
        <v>4.16</v>
      </c>
      <c r="BS15" s="9">
        <f t="shared" si="7"/>
        <v>0</v>
      </c>
      <c r="BT15" s="9">
        <f t="shared" si="8"/>
        <v>4.16</v>
      </c>
      <c r="BU15" s="9">
        <f t="shared" si="9"/>
        <v>-4</v>
      </c>
      <c r="BV15" s="9">
        <f t="shared" si="10"/>
        <v>0</v>
      </c>
      <c r="BW15" s="9">
        <f t="shared" si="11"/>
        <v>-4</v>
      </c>
      <c r="BX15" s="9">
        <f t="shared" si="12"/>
        <v>8.16</v>
      </c>
      <c r="BY15" t="s">
        <v>129</v>
      </c>
      <c r="BZ15" t="s">
        <v>130</v>
      </c>
      <c r="CA15" t="s">
        <v>131</v>
      </c>
      <c r="CB15" t="s">
        <v>132</v>
      </c>
      <c r="CC15" t="s">
        <v>133</v>
      </c>
      <c r="CD15" t="s">
        <v>134</v>
      </c>
      <c r="CE15" t="s">
        <v>135</v>
      </c>
      <c r="CF15" t="s">
        <v>136</v>
      </c>
      <c r="CG15" t="s">
        <v>137</v>
      </c>
      <c r="CH15"/>
    </row>
    <row r="16" spans="1:86" x14ac:dyDescent="0.25">
      <c r="A16" t="s">
        <v>106</v>
      </c>
      <c r="B16" t="s">
        <v>107</v>
      </c>
      <c r="C16" s="1" t="str">
        <f t="shared" si="0"/>
        <v>CENTRE - Centre</v>
      </c>
      <c r="D16" t="s">
        <v>241</v>
      </c>
      <c r="E16" t="s">
        <v>108</v>
      </c>
      <c r="F16" s="1" t="str">
        <f t="shared" si="1"/>
        <v>S2010 - Secteur 2010</v>
      </c>
      <c r="G16" t="s">
        <v>242</v>
      </c>
      <c r="H16" t="s">
        <v>109</v>
      </c>
      <c r="I16" s="1" t="str">
        <f t="shared" si="2"/>
        <v>ACT1 - Activité 1</v>
      </c>
      <c r="J16"/>
      <c r="K16"/>
      <c r="L16"/>
      <c r="M16"/>
      <c r="N16"/>
      <c r="O16"/>
      <c r="P16"/>
      <c r="Q16"/>
      <c r="R16"/>
      <c r="S16"/>
      <c r="T16"/>
      <c r="U16"/>
      <c r="V16" s="1"/>
      <c r="W16" s="1"/>
      <c r="X16" s="1" t="s">
        <v>110</v>
      </c>
      <c r="Y16" s="1" t="s">
        <v>111</v>
      </c>
      <c r="Z16" s="1" t="str">
        <f t="shared" si="3"/>
        <v>PLCPTRES - Compte de résultat</v>
      </c>
      <c r="AA16" t="s">
        <v>112</v>
      </c>
      <c r="AB16" t="s">
        <v>113</v>
      </c>
      <c r="AC16" s="1" t="str">
        <f t="shared" si="4"/>
        <v>REHN - Benefice ou Perte</v>
      </c>
      <c r="AD16" t="s">
        <v>114</v>
      </c>
      <c r="AE16" s="1" t="s">
        <v>115</v>
      </c>
      <c r="AF16" s="1" t="str">
        <f t="shared" si="5"/>
        <v>REGW - Resultat avant impot (I-II+III-IV+V-VI)</v>
      </c>
      <c r="AG16" s="1" t="s">
        <v>116</v>
      </c>
      <c r="AH16" s="1" t="s">
        <v>117</v>
      </c>
      <c r="AI16" s="1" t="s">
        <v>152</v>
      </c>
      <c r="AJ16" s="1" t="s">
        <v>153</v>
      </c>
      <c r="AK16" t="s">
        <v>159</v>
      </c>
      <c r="AL16" t="s">
        <v>160</v>
      </c>
      <c r="AM16"/>
      <c r="AN16" s="1"/>
      <c r="AO16" s="1"/>
      <c r="AP16" s="1"/>
      <c r="AQ16" s="1"/>
      <c r="AR16" s="1"/>
      <c r="AS16" s="1"/>
      <c r="AT16"/>
      <c r="AU16"/>
      <c r="AV16"/>
      <c r="AW16"/>
      <c r="AX16"/>
      <c r="AY16"/>
      <c r="AZ16"/>
      <c r="BA16"/>
      <c r="BB16"/>
      <c r="BC16"/>
      <c r="BD16" s="1"/>
      <c r="BE16"/>
      <c r="BF16"/>
      <c r="BG16" t="s">
        <v>156</v>
      </c>
      <c r="BH16" t="s">
        <v>126</v>
      </c>
      <c r="BI16" s="1" t="s">
        <v>173</v>
      </c>
      <c r="BJ16" t="s">
        <v>174</v>
      </c>
      <c r="BK16" t="s">
        <v>126</v>
      </c>
      <c r="BL16" s="9">
        <v>10.87</v>
      </c>
      <c r="BM16" s="9">
        <v>0</v>
      </c>
      <c r="BN16" s="9">
        <v>10.87</v>
      </c>
      <c r="BO16" s="9">
        <v>-100</v>
      </c>
      <c r="BP16" s="9">
        <v>0</v>
      </c>
      <c r="BQ16" s="9">
        <v>-100</v>
      </c>
      <c r="BR16" s="9">
        <f t="shared" si="6"/>
        <v>-10.87</v>
      </c>
      <c r="BS16" s="9">
        <f t="shared" si="7"/>
        <v>0</v>
      </c>
      <c r="BT16" s="9">
        <f t="shared" si="8"/>
        <v>-10.87</v>
      </c>
      <c r="BU16" s="9">
        <f t="shared" si="9"/>
        <v>100</v>
      </c>
      <c r="BV16" s="9">
        <f t="shared" si="10"/>
        <v>0</v>
      </c>
      <c r="BW16" s="9">
        <f t="shared" si="11"/>
        <v>100</v>
      </c>
      <c r="BX16" s="9">
        <f t="shared" si="12"/>
        <v>-110.87</v>
      </c>
      <c r="BY16" t="s">
        <v>129</v>
      </c>
      <c r="BZ16" t="s">
        <v>130</v>
      </c>
      <c r="CA16" t="s">
        <v>131</v>
      </c>
      <c r="CB16" t="s">
        <v>132</v>
      </c>
      <c r="CC16" t="s">
        <v>133</v>
      </c>
      <c r="CD16" t="s">
        <v>134</v>
      </c>
      <c r="CE16" t="s">
        <v>135</v>
      </c>
      <c r="CF16" t="s">
        <v>136</v>
      </c>
      <c r="CG16" t="s">
        <v>137</v>
      </c>
      <c r="CH16"/>
    </row>
    <row r="17" spans="1:86" x14ac:dyDescent="0.25">
      <c r="A17" t="s">
        <v>106</v>
      </c>
      <c r="B17" t="s">
        <v>107</v>
      </c>
      <c r="C17" s="1" t="str">
        <f t="shared" si="0"/>
        <v>CENTRE - Centre</v>
      </c>
      <c r="D17" t="s">
        <v>241</v>
      </c>
      <c r="E17" t="s">
        <v>108</v>
      </c>
      <c r="F17" s="1" t="str">
        <f t="shared" si="1"/>
        <v>S2010 - Secteur 2010</v>
      </c>
      <c r="G17" t="s">
        <v>242</v>
      </c>
      <c r="H17" t="s">
        <v>109</v>
      </c>
      <c r="I17" s="1" t="str">
        <f t="shared" si="2"/>
        <v>ACT1 - Activité 1</v>
      </c>
      <c r="J17"/>
      <c r="K17"/>
      <c r="L17"/>
      <c r="M17"/>
      <c r="N17"/>
      <c r="O17"/>
      <c r="P17"/>
      <c r="Q17"/>
      <c r="R17"/>
      <c r="S17"/>
      <c r="T17"/>
      <c r="U17"/>
      <c r="V17" s="1"/>
      <c r="W17" s="1"/>
      <c r="X17" s="1" t="s">
        <v>110</v>
      </c>
      <c r="Y17" s="1" t="s">
        <v>111</v>
      </c>
      <c r="Z17" s="1" t="str">
        <f t="shared" si="3"/>
        <v>PLCPTRES - Compte de résultat</v>
      </c>
      <c r="AA17" t="s">
        <v>112</v>
      </c>
      <c r="AB17" t="s">
        <v>113</v>
      </c>
      <c r="AC17" s="1" t="str">
        <f t="shared" si="4"/>
        <v>REHN - Benefice ou Perte</v>
      </c>
      <c r="AD17" t="s">
        <v>114</v>
      </c>
      <c r="AE17" s="1" t="s">
        <v>115</v>
      </c>
      <c r="AF17" s="1" t="str">
        <f t="shared" si="5"/>
        <v>REGW - Resultat avant impot (I-II+III-IV+V-VI)</v>
      </c>
      <c r="AG17" s="1" t="s">
        <v>116</v>
      </c>
      <c r="AH17" s="1" t="s">
        <v>117</v>
      </c>
      <c r="AI17" s="1" t="s">
        <v>152</v>
      </c>
      <c r="AJ17" s="1" t="s">
        <v>153</v>
      </c>
      <c r="AK17" t="s">
        <v>175</v>
      </c>
      <c r="AL17" t="s">
        <v>176</v>
      </c>
      <c r="AM17"/>
      <c r="AN17" s="1"/>
      <c r="AO17" s="1"/>
      <c r="AP17" s="1"/>
      <c r="AQ17" s="1"/>
      <c r="AR17" s="1"/>
      <c r="AS17" s="1"/>
      <c r="AT17"/>
      <c r="AU17"/>
      <c r="AV17"/>
      <c r="AW17"/>
      <c r="AX17"/>
      <c r="AY17"/>
      <c r="AZ17"/>
      <c r="BA17"/>
      <c r="BB17"/>
      <c r="BC17"/>
      <c r="BD17" s="1"/>
      <c r="BE17"/>
      <c r="BF17"/>
      <c r="BG17" t="s">
        <v>156</v>
      </c>
      <c r="BH17" t="s">
        <v>126</v>
      </c>
      <c r="BI17" s="1" t="s">
        <v>177</v>
      </c>
      <c r="BJ17" t="s">
        <v>178</v>
      </c>
      <c r="BK17" t="s">
        <v>126</v>
      </c>
      <c r="BL17" s="9">
        <v>0</v>
      </c>
      <c r="BM17" s="9">
        <v>0</v>
      </c>
      <c r="BN17" s="9">
        <v>0</v>
      </c>
      <c r="BO17" s="9">
        <v>98</v>
      </c>
      <c r="BP17" s="9">
        <v>0</v>
      </c>
      <c r="BQ17" s="9">
        <v>98</v>
      </c>
      <c r="BR17" s="9">
        <f t="shared" si="6"/>
        <v>0</v>
      </c>
      <c r="BS17" s="9">
        <f t="shared" si="7"/>
        <v>0</v>
      </c>
      <c r="BT17" s="9">
        <f t="shared" si="8"/>
        <v>0</v>
      </c>
      <c r="BU17" s="9">
        <f t="shared" si="9"/>
        <v>-98</v>
      </c>
      <c r="BV17" s="9">
        <f t="shared" si="10"/>
        <v>0</v>
      </c>
      <c r="BW17" s="9">
        <f t="shared" si="11"/>
        <v>-98</v>
      </c>
      <c r="BX17" s="9">
        <f t="shared" si="12"/>
        <v>98</v>
      </c>
      <c r="BY17" t="s">
        <v>129</v>
      </c>
      <c r="BZ17" t="s">
        <v>130</v>
      </c>
      <c r="CA17" t="s">
        <v>131</v>
      </c>
      <c r="CB17" t="s">
        <v>132</v>
      </c>
      <c r="CC17" t="s">
        <v>133</v>
      </c>
      <c r="CD17" t="s">
        <v>134</v>
      </c>
      <c r="CE17" t="s">
        <v>135</v>
      </c>
      <c r="CF17" t="s">
        <v>136</v>
      </c>
      <c r="CG17" t="s">
        <v>137</v>
      </c>
      <c r="CH17"/>
    </row>
    <row r="18" spans="1:86" x14ac:dyDescent="0.25">
      <c r="A18" t="s">
        <v>106</v>
      </c>
      <c r="B18" t="s">
        <v>107</v>
      </c>
      <c r="C18" s="1" t="str">
        <f t="shared" si="0"/>
        <v>CENTRE - Centre</v>
      </c>
      <c r="D18" t="s">
        <v>241</v>
      </c>
      <c r="E18" t="s">
        <v>108</v>
      </c>
      <c r="F18" s="1" t="str">
        <f t="shared" si="1"/>
        <v>S2010 - Secteur 2010</v>
      </c>
      <c r="G18" t="s">
        <v>242</v>
      </c>
      <c r="H18" t="s">
        <v>109</v>
      </c>
      <c r="I18" s="1" t="str">
        <f t="shared" si="2"/>
        <v>ACT1 - Activité 1</v>
      </c>
      <c r="J18"/>
      <c r="K18"/>
      <c r="L18"/>
      <c r="M18"/>
      <c r="N18"/>
      <c r="O18"/>
      <c r="P18"/>
      <c r="Q18"/>
      <c r="R18"/>
      <c r="S18"/>
      <c r="T18"/>
      <c r="U18"/>
      <c r="V18" s="1"/>
      <c r="W18" s="1"/>
      <c r="X18" s="1" t="s">
        <v>110</v>
      </c>
      <c r="Y18" s="1" t="s">
        <v>111</v>
      </c>
      <c r="Z18" s="1" t="str">
        <f t="shared" si="3"/>
        <v>PLCPTRES - Compte de résultat</v>
      </c>
      <c r="AA18" t="s">
        <v>112</v>
      </c>
      <c r="AB18" t="s">
        <v>113</v>
      </c>
      <c r="AC18" s="1" t="str">
        <f t="shared" si="4"/>
        <v>REHN - Benefice ou Perte</v>
      </c>
      <c r="AD18" t="s">
        <v>114</v>
      </c>
      <c r="AE18" s="1" t="s">
        <v>115</v>
      </c>
      <c r="AF18" s="1" t="str">
        <f t="shared" si="5"/>
        <v>REGW - Resultat avant impot (I-II+III-IV+V-VI)</v>
      </c>
      <c r="AG18" s="1" t="s">
        <v>179</v>
      </c>
      <c r="AH18" s="1" t="s">
        <v>180</v>
      </c>
      <c r="AI18" s="1" t="s">
        <v>181</v>
      </c>
      <c r="AJ18" s="1" t="s">
        <v>182</v>
      </c>
      <c r="AK18" t="s">
        <v>183</v>
      </c>
      <c r="AL18" t="s">
        <v>184</v>
      </c>
      <c r="AM18"/>
      <c r="AN18" s="1"/>
      <c r="AO18" s="1"/>
      <c r="AP18" s="1"/>
      <c r="AQ18" s="1"/>
      <c r="AR18" s="1"/>
      <c r="AS18" s="1"/>
      <c r="AT18"/>
      <c r="AU18"/>
      <c r="AV18"/>
      <c r="AW18"/>
      <c r="AX18"/>
      <c r="AY18"/>
      <c r="AZ18"/>
      <c r="BA18"/>
      <c r="BB18"/>
      <c r="BC18"/>
      <c r="BD18" s="1"/>
      <c r="BE18"/>
      <c r="BF18"/>
      <c r="BG18" t="s">
        <v>126</v>
      </c>
      <c r="BH18" t="s">
        <v>126</v>
      </c>
      <c r="BI18" s="1" t="s">
        <v>185</v>
      </c>
      <c r="BJ18" t="s">
        <v>186</v>
      </c>
      <c r="BK18" t="s">
        <v>126</v>
      </c>
      <c r="BL18" s="9">
        <v>0</v>
      </c>
      <c r="BM18" s="9">
        <v>0</v>
      </c>
      <c r="BN18" s="9">
        <v>0</v>
      </c>
      <c r="BO18" s="9">
        <v>1047.1099999999999</v>
      </c>
      <c r="BP18" s="9">
        <v>0</v>
      </c>
      <c r="BQ18" s="9">
        <v>1047.1099999999999</v>
      </c>
      <c r="BR18" s="9">
        <f t="shared" si="6"/>
        <v>0</v>
      </c>
      <c r="BS18" s="9">
        <f t="shared" si="7"/>
        <v>0</v>
      </c>
      <c r="BT18" s="9">
        <f t="shared" si="8"/>
        <v>0</v>
      </c>
      <c r="BU18" s="9">
        <f t="shared" si="9"/>
        <v>1047.1099999999999</v>
      </c>
      <c r="BV18" s="9">
        <f t="shared" si="10"/>
        <v>0</v>
      </c>
      <c r="BW18" s="9">
        <f t="shared" si="11"/>
        <v>1047.1099999999999</v>
      </c>
      <c r="BX18" s="9">
        <f t="shared" si="12"/>
        <v>-1047.1099999999999</v>
      </c>
      <c r="BY18" t="s">
        <v>129</v>
      </c>
      <c r="BZ18" t="s">
        <v>130</v>
      </c>
      <c r="CA18" t="s">
        <v>131</v>
      </c>
      <c r="CB18" t="s">
        <v>132</v>
      </c>
      <c r="CC18" t="s">
        <v>133</v>
      </c>
      <c r="CD18" t="s">
        <v>134</v>
      </c>
      <c r="CE18" t="s">
        <v>135</v>
      </c>
      <c r="CF18" t="s">
        <v>136</v>
      </c>
      <c r="CG18" t="s">
        <v>137</v>
      </c>
      <c r="CH18"/>
    </row>
    <row r="19" spans="1:86" x14ac:dyDescent="0.25">
      <c r="A19" t="s">
        <v>106</v>
      </c>
      <c r="B19" t="s">
        <v>107</v>
      </c>
      <c r="C19" s="1" t="str">
        <f t="shared" si="0"/>
        <v>CENTRE - Centre</v>
      </c>
      <c r="D19" t="s">
        <v>241</v>
      </c>
      <c r="E19" t="s">
        <v>108</v>
      </c>
      <c r="F19" s="1" t="str">
        <f t="shared" si="1"/>
        <v>S2010 - Secteur 2010</v>
      </c>
      <c r="G19" t="s">
        <v>242</v>
      </c>
      <c r="H19" t="s">
        <v>109</v>
      </c>
      <c r="I19" s="1" t="str">
        <f t="shared" si="2"/>
        <v>ACT1 - Activité 1</v>
      </c>
      <c r="J19"/>
      <c r="K19"/>
      <c r="L19"/>
      <c r="M19"/>
      <c r="N19"/>
      <c r="O19"/>
      <c r="P19"/>
      <c r="Q19"/>
      <c r="R19"/>
      <c r="S19"/>
      <c r="T19"/>
      <c r="U19"/>
      <c r="V19" s="1"/>
      <c r="W19" s="1"/>
      <c r="X19" s="1" t="s">
        <v>110</v>
      </c>
      <c r="Y19" s="1" t="s">
        <v>111</v>
      </c>
      <c r="Z19" s="1" t="str">
        <f t="shared" si="3"/>
        <v>PLCPTRES - Compte de résultat</v>
      </c>
      <c r="AA19" t="s">
        <v>112</v>
      </c>
      <c r="AB19" t="s">
        <v>113</v>
      </c>
      <c r="AC19" s="1" t="str">
        <f t="shared" si="4"/>
        <v>REHN - Benefice ou Perte</v>
      </c>
      <c r="AD19" t="s">
        <v>114</v>
      </c>
      <c r="AE19" s="1" t="s">
        <v>115</v>
      </c>
      <c r="AF19" s="1" t="str">
        <f t="shared" si="5"/>
        <v>REGW - Resultat avant impot (I-II+III-IV+V-VI)</v>
      </c>
      <c r="AG19" s="1" t="s">
        <v>179</v>
      </c>
      <c r="AH19" s="1" t="s">
        <v>180</v>
      </c>
      <c r="AI19" s="1" t="s">
        <v>181</v>
      </c>
      <c r="AJ19" s="1" t="s">
        <v>182</v>
      </c>
      <c r="AK19" t="s">
        <v>183</v>
      </c>
      <c r="AL19" t="s">
        <v>184</v>
      </c>
      <c r="AM19"/>
      <c r="AN19" s="1"/>
      <c r="AO19" s="1"/>
      <c r="AP19" s="1"/>
      <c r="AQ19" s="1"/>
      <c r="AR19" s="1"/>
      <c r="AS19" s="1"/>
      <c r="AT19"/>
      <c r="AU19"/>
      <c r="AV19"/>
      <c r="AW19"/>
      <c r="AX19"/>
      <c r="AY19"/>
      <c r="AZ19"/>
      <c r="BA19"/>
      <c r="BB19"/>
      <c r="BC19"/>
      <c r="BD19" s="1"/>
      <c r="BE19"/>
      <c r="BF19"/>
      <c r="BG19" t="s">
        <v>126</v>
      </c>
      <c r="BH19" t="s">
        <v>126</v>
      </c>
      <c r="BI19" s="1" t="s">
        <v>187</v>
      </c>
      <c r="BJ19" t="s">
        <v>188</v>
      </c>
      <c r="BK19" t="s">
        <v>126</v>
      </c>
      <c r="BL19" s="9">
        <v>0</v>
      </c>
      <c r="BM19" s="9">
        <v>0</v>
      </c>
      <c r="BN19" s="9">
        <v>0</v>
      </c>
      <c r="BO19" s="9">
        <v>100.32</v>
      </c>
      <c r="BP19" s="9">
        <v>0</v>
      </c>
      <c r="BQ19" s="9">
        <v>100.32</v>
      </c>
      <c r="BR19" s="9">
        <f t="shared" si="6"/>
        <v>0</v>
      </c>
      <c r="BS19" s="9">
        <f t="shared" si="7"/>
        <v>0</v>
      </c>
      <c r="BT19" s="9">
        <f t="shared" si="8"/>
        <v>0</v>
      </c>
      <c r="BU19" s="9">
        <f t="shared" si="9"/>
        <v>100.32</v>
      </c>
      <c r="BV19" s="9">
        <f t="shared" si="10"/>
        <v>0</v>
      </c>
      <c r="BW19" s="9">
        <f t="shared" si="11"/>
        <v>100.32</v>
      </c>
      <c r="BX19" s="9">
        <f t="shared" si="12"/>
        <v>-100.32</v>
      </c>
      <c r="BY19" t="s">
        <v>129</v>
      </c>
      <c r="BZ19" t="s">
        <v>130</v>
      </c>
      <c r="CA19" t="s">
        <v>131</v>
      </c>
      <c r="CB19" t="s">
        <v>132</v>
      </c>
      <c r="CC19" t="s">
        <v>133</v>
      </c>
      <c r="CD19" t="s">
        <v>134</v>
      </c>
      <c r="CE19" t="s">
        <v>135</v>
      </c>
      <c r="CF19" t="s">
        <v>136</v>
      </c>
      <c r="CG19" t="s">
        <v>137</v>
      </c>
      <c r="CH19"/>
    </row>
    <row r="20" spans="1:86" x14ac:dyDescent="0.25">
      <c r="A20" t="s">
        <v>106</v>
      </c>
      <c r="B20" t="s">
        <v>107</v>
      </c>
      <c r="C20" s="1" t="str">
        <f t="shared" si="0"/>
        <v>CENTRE - Centre</v>
      </c>
      <c r="D20" t="s">
        <v>241</v>
      </c>
      <c r="E20" t="s">
        <v>108</v>
      </c>
      <c r="F20" s="1" t="str">
        <f t="shared" si="1"/>
        <v>S2010 - Secteur 2010</v>
      </c>
      <c r="G20" t="s">
        <v>242</v>
      </c>
      <c r="H20" t="s">
        <v>109</v>
      </c>
      <c r="I20" s="1" t="str">
        <f t="shared" si="2"/>
        <v>ACT1 - Activité 1</v>
      </c>
      <c r="J20"/>
      <c r="K20"/>
      <c r="L20"/>
      <c r="M20"/>
      <c r="N20"/>
      <c r="O20"/>
      <c r="P20"/>
      <c r="Q20"/>
      <c r="R20"/>
      <c r="S20"/>
      <c r="T20"/>
      <c r="U20"/>
      <c r="V20" s="1"/>
      <c r="W20" s="1"/>
      <c r="X20" s="1" t="s">
        <v>110</v>
      </c>
      <c r="Y20" s="1" t="s">
        <v>111</v>
      </c>
      <c r="Z20" s="1" t="str">
        <f t="shared" si="3"/>
        <v>PLCPTRES - Compte de résultat</v>
      </c>
      <c r="AA20" t="s">
        <v>112</v>
      </c>
      <c r="AB20" t="s">
        <v>113</v>
      </c>
      <c r="AC20" s="1" t="str">
        <f t="shared" si="4"/>
        <v>REHN - Benefice ou Perte</v>
      </c>
      <c r="AD20" t="s">
        <v>114</v>
      </c>
      <c r="AE20" s="1" t="s">
        <v>115</v>
      </c>
      <c r="AF20" s="1" t="str">
        <f t="shared" si="5"/>
        <v>REGW - Resultat avant impot (I-II+III-IV+V-VI)</v>
      </c>
      <c r="AG20" s="1" t="s">
        <v>179</v>
      </c>
      <c r="AH20" s="1" t="s">
        <v>180</v>
      </c>
      <c r="AI20" s="1" t="s">
        <v>181</v>
      </c>
      <c r="AJ20" s="1" t="s">
        <v>182</v>
      </c>
      <c r="AK20" t="s">
        <v>183</v>
      </c>
      <c r="AL20" t="s">
        <v>184</v>
      </c>
      <c r="AM20"/>
      <c r="AN20" s="1"/>
      <c r="AO20" s="1"/>
      <c r="AP20" s="1"/>
      <c r="AQ20" s="1"/>
      <c r="AR20" s="1"/>
      <c r="AS20" s="1"/>
      <c r="AT20"/>
      <c r="AU20"/>
      <c r="AV20"/>
      <c r="AW20"/>
      <c r="AX20"/>
      <c r="AY20"/>
      <c r="AZ20"/>
      <c r="BA20"/>
      <c r="BB20"/>
      <c r="BC20"/>
      <c r="BD20" s="1"/>
      <c r="BE20"/>
      <c r="BF20"/>
      <c r="BG20" t="s">
        <v>126</v>
      </c>
      <c r="BH20" t="s">
        <v>126</v>
      </c>
      <c r="BI20" s="1" t="s">
        <v>189</v>
      </c>
      <c r="BJ20" t="s">
        <v>188</v>
      </c>
      <c r="BK20" t="s">
        <v>126</v>
      </c>
      <c r="BL20" s="9">
        <v>17.86</v>
      </c>
      <c r="BM20" s="9">
        <v>0</v>
      </c>
      <c r="BN20" s="9">
        <v>17.86</v>
      </c>
      <c r="BO20" s="9">
        <v>0</v>
      </c>
      <c r="BP20" s="9">
        <v>0</v>
      </c>
      <c r="BQ20" s="9">
        <v>0</v>
      </c>
      <c r="BR20" s="9">
        <f t="shared" si="6"/>
        <v>17.86</v>
      </c>
      <c r="BS20" s="9">
        <f t="shared" si="7"/>
        <v>0</v>
      </c>
      <c r="BT20" s="9">
        <f t="shared" si="8"/>
        <v>17.86</v>
      </c>
      <c r="BU20" s="9">
        <f t="shared" si="9"/>
        <v>0</v>
      </c>
      <c r="BV20" s="9">
        <f t="shared" si="10"/>
        <v>0</v>
      </c>
      <c r="BW20" s="9">
        <f t="shared" si="11"/>
        <v>0</v>
      </c>
      <c r="BX20" s="9">
        <f t="shared" si="12"/>
        <v>17.86</v>
      </c>
      <c r="BY20" t="s">
        <v>129</v>
      </c>
      <c r="BZ20" t="s">
        <v>130</v>
      </c>
      <c r="CA20" t="s">
        <v>131</v>
      </c>
      <c r="CB20" t="s">
        <v>132</v>
      </c>
      <c r="CC20" t="s">
        <v>133</v>
      </c>
      <c r="CD20" t="s">
        <v>134</v>
      </c>
      <c r="CE20" t="s">
        <v>135</v>
      </c>
      <c r="CF20" t="s">
        <v>136</v>
      </c>
      <c r="CG20" t="s">
        <v>137</v>
      </c>
      <c r="CH20"/>
    </row>
    <row r="21" spans="1:86" x14ac:dyDescent="0.25">
      <c r="A21" t="s">
        <v>106</v>
      </c>
      <c r="B21" t="s">
        <v>107</v>
      </c>
      <c r="C21" s="1" t="str">
        <f t="shared" si="0"/>
        <v>CENTRE - Centre</v>
      </c>
      <c r="D21" t="s">
        <v>241</v>
      </c>
      <c r="E21" t="s">
        <v>108</v>
      </c>
      <c r="F21" s="1" t="str">
        <f t="shared" si="1"/>
        <v>S2010 - Secteur 2010</v>
      </c>
      <c r="G21" t="s">
        <v>242</v>
      </c>
      <c r="H21" t="s">
        <v>109</v>
      </c>
      <c r="I21" s="1" t="str">
        <f t="shared" si="2"/>
        <v>ACT1 - Activité 1</v>
      </c>
      <c r="J21"/>
      <c r="K21"/>
      <c r="L21"/>
      <c r="M21"/>
      <c r="N21"/>
      <c r="O21"/>
      <c r="P21"/>
      <c r="Q21"/>
      <c r="R21"/>
      <c r="S21"/>
      <c r="T21"/>
      <c r="U21"/>
      <c r="V21" s="1"/>
      <c r="W21" s="1"/>
      <c r="X21" s="1" t="s">
        <v>110</v>
      </c>
      <c r="Y21" s="1" t="s">
        <v>111</v>
      </c>
      <c r="Z21" s="1" t="str">
        <f t="shared" si="3"/>
        <v>PLCPTRES - Compte de résultat</v>
      </c>
      <c r="AA21" t="s">
        <v>112</v>
      </c>
      <c r="AB21" t="s">
        <v>113</v>
      </c>
      <c r="AC21" s="1" t="str">
        <f t="shared" si="4"/>
        <v>REHN - Benefice ou Perte</v>
      </c>
      <c r="AD21" t="s">
        <v>114</v>
      </c>
      <c r="AE21" s="1" t="s">
        <v>115</v>
      </c>
      <c r="AF21" s="1" t="str">
        <f t="shared" si="5"/>
        <v>REGW - Resultat avant impot (I-II+III-IV+V-VI)</v>
      </c>
      <c r="AG21" s="1" t="s">
        <v>179</v>
      </c>
      <c r="AH21" s="1" t="s">
        <v>180</v>
      </c>
      <c r="AI21" s="1" t="s">
        <v>181</v>
      </c>
      <c r="AJ21" s="1" t="s">
        <v>182</v>
      </c>
      <c r="AK21" t="s">
        <v>183</v>
      </c>
      <c r="AL21" t="s">
        <v>184</v>
      </c>
      <c r="AM21"/>
      <c r="AN21" s="1"/>
      <c r="AO21" s="1"/>
      <c r="AP21" s="1"/>
      <c r="AQ21" s="1"/>
      <c r="AR21" s="1"/>
      <c r="AS21" s="1"/>
      <c r="AT21"/>
      <c r="AU21"/>
      <c r="AV21"/>
      <c r="AW21"/>
      <c r="AX21"/>
      <c r="AY21"/>
      <c r="AZ21"/>
      <c r="BA21"/>
      <c r="BB21"/>
      <c r="BC21"/>
      <c r="BD21" s="1"/>
      <c r="BE21"/>
      <c r="BF21"/>
      <c r="BG21" t="s">
        <v>126</v>
      </c>
      <c r="BH21" t="s">
        <v>126</v>
      </c>
      <c r="BI21" s="1" t="s">
        <v>190</v>
      </c>
      <c r="BJ21" t="s">
        <v>191</v>
      </c>
      <c r="BK21" t="s">
        <v>126</v>
      </c>
      <c r="BL21" s="9">
        <v>198</v>
      </c>
      <c r="BM21" s="9">
        <v>0</v>
      </c>
      <c r="BN21" s="9">
        <v>198</v>
      </c>
      <c r="BO21" s="9">
        <v>0</v>
      </c>
      <c r="BP21" s="9">
        <v>0</v>
      </c>
      <c r="BQ21" s="9">
        <v>0</v>
      </c>
      <c r="BR21" s="9">
        <f t="shared" si="6"/>
        <v>198</v>
      </c>
      <c r="BS21" s="9">
        <f t="shared" si="7"/>
        <v>0</v>
      </c>
      <c r="BT21" s="9">
        <f t="shared" si="8"/>
        <v>198</v>
      </c>
      <c r="BU21" s="9">
        <f t="shared" si="9"/>
        <v>0</v>
      </c>
      <c r="BV21" s="9">
        <f t="shared" si="10"/>
        <v>0</v>
      </c>
      <c r="BW21" s="9">
        <f t="shared" si="11"/>
        <v>0</v>
      </c>
      <c r="BX21" s="9">
        <f t="shared" si="12"/>
        <v>198</v>
      </c>
      <c r="BY21" t="s">
        <v>129</v>
      </c>
      <c r="BZ21" t="s">
        <v>130</v>
      </c>
      <c r="CA21" t="s">
        <v>131</v>
      </c>
      <c r="CB21" t="s">
        <v>132</v>
      </c>
      <c r="CC21" t="s">
        <v>133</v>
      </c>
      <c r="CD21" t="s">
        <v>134</v>
      </c>
      <c r="CE21" t="s">
        <v>135</v>
      </c>
      <c r="CF21" t="s">
        <v>136</v>
      </c>
      <c r="CG21" t="s">
        <v>137</v>
      </c>
      <c r="CH21"/>
    </row>
    <row r="22" spans="1:86" x14ac:dyDescent="0.25">
      <c r="A22" t="s">
        <v>106</v>
      </c>
      <c r="B22" t="s">
        <v>107</v>
      </c>
      <c r="C22" s="1" t="str">
        <f t="shared" si="0"/>
        <v>CENTRE - Centre</v>
      </c>
      <c r="D22" t="s">
        <v>241</v>
      </c>
      <c r="E22" t="s">
        <v>108</v>
      </c>
      <c r="F22" s="1" t="str">
        <f t="shared" si="1"/>
        <v>S2010 - Secteur 2010</v>
      </c>
      <c r="G22" t="s">
        <v>242</v>
      </c>
      <c r="H22" t="s">
        <v>109</v>
      </c>
      <c r="I22" s="1" t="str">
        <f t="shared" si="2"/>
        <v>ACT1 - Activité 1</v>
      </c>
      <c r="J22"/>
      <c r="K22"/>
      <c r="L22"/>
      <c r="M22"/>
      <c r="N22"/>
      <c r="O22"/>
      <c r="P22"/>
      <c r="Q22"/>
      <c r="R22"/>
      <c r="S22"/>
      <c r="T22"/>
      <c r="U22"/>
      <c r="V22" s="1"/>
      <c r="W22" s="1"/>
      <c r="X22" s="1" t="s">
        <v>110</v>
      </c>
      <c r="Y22" s="1" t="s">
        <v>111</v>
      </c>
      <c r="Z22" s="1" t="str">
        <f t="shared" si="3"/>
        <v>PLCPTRES - Compte de résultat</v>
      </c>
      <c r="AA22" t="s">
        <v>112</v>
      </c>
      <c r="AB22" t="s">
        <v>113</v>
      </c>
      <c r="AC22" s="1" t="str">
        <f t="shared" si="4"/>
        <v>REHN - Benefice ou Perte</v>
      </c>
      <c r="AD22" t="s">
        <v>114</v>
      </c>
      <c r="AE22" s="1" t="s">
        <v>115</v>
      </c>
      <c r="AF22" s="1" t="str">
        <f t="shared" si="5"/>
        <v>REGW - Resultat avant impot (I-II+III-IV+V-VI)</v>
      </c>
      <c r="AG22" s="1" t="s">
        <v>179</v>
      </c>
      <c r="AH22" s="1" t="s">
        <v>180</v>
      </c>
      <c r="AI22" s="1" t="s">
        <v>181</v>
      </c>
      <c r="AJ22" s="1" t="s">
        <v>182</v>
      </c>
      <c r="AK22" t="s">
        <v>192</v>
      </c>
      <c r="AL22" t="s">
        <v>193</v>
      </c>
      <c r="AM22"/>
      <c r="AN22" s="1"/>
      <c r="AO22" s="1"/>
      <c r="AP22" s="1"/>
      <c r="AQ22" s="1"/>
      <c r="AR22" s="1"/>
      <c r="AS22" s="1"/>
      <c r="AT22"/>
      <c r="AU22"/>
      <c r="AV22"/>
      <c r="AW22"/>
      <c r="AX22"/>
      <c r="AY22"/>
      <c r="AZ22"/>
      <c r="BA22"/>
      <c r="BB22"/>
      <c r="BC22"/>
      <c r="BD22" s="1"/>
      <c r="BE22"/>
      <c r="BF22"/>
      <c r="BG22" t="s">
        <v>126</v>
      </c>
      <c r="BH22" t="s">
        <v>126</v>
      </c>
      <c r="BI22" s="1" t="s">
        <v>194</v>
      </c>
      <c r="BJ22" t="s">
        <v>195</v>
      </c>
      <c r="BK22" t="s">
        <v>126</v>
      </c>
      <c r="BL22" s="9">
        <v>780.69</v>
      </c>
      <c r="BM22" s="9">
        <v>0</v>
      </c>
      <c r="BN22" s="9">
        <v>780.69</v>
      </c>
      <c r="BO22" s="9">
        <v>909.64</v>
      </c>
      <c r="BP22" s="9">
        <v>0</v>
      </c>
      <c r="BQ22" s="9">
        <v>909.64</v>
      </c>
      <c r="BR22" s="9">
        <f t="shared" si="6"/>
        <v>780.69</v>
      </c>
      <c r="BS22" s="9">
        <f t="shared" si="7"/>
        <v>0</v>
      </c>
      <c r="BT22" s="9">
        <f t="shared" si="8"/>
        <v>780.69</v>
      </c>
      <c r="BU22" s="9">
        <f t="shared" si="9"/>
        <v>909.64</v>
      </c>
      <c r="BV22" s="9">
        <f t="shared" si="10"/>
        <v>0</v>
      </c>
      <c r="BW22" s="9">
        <f t="shared" si="11"/>
        <v>909.64</v>
      </c>
      <c r="BX22" s="9">
        <f t="shared" si="12"/>
        <v>-128.94999999999993</v>
      </c>
      <c r="BY22" t="s">
        <v>129</v>
      </c>
      <c r="BZ22" t="s">
        <v>130</v>
      </c>
      <c r="CA22" t="s">
        <v>131</v>
      </c>
      <c r="CB22" t="s">
        <v>132</v>
      </c>
      <c r="CC22" t="s">
        <v>133</v>
      </c>
      <c r="CD22" t="s">
        <v>134</v>
      </c>
      <c r="CE22" t="s">
        <v>135</v>
      </c>
      <c r="CF22" t="s">
        <v>136</v>
      </c>
      <c r="CG22" t="s">
        <v>137</v>
      </c>
      <c r="CH22"/>
    </row>
    <row r="23" spans="1:86" x14ac:dyDescent="0.25">
      <c r="A23" t="s">
        <v>106</v>
      </c>
      <c r="B23" t="s">
        <v>107</v>
      </c>
      <c r="C23" s="1" t="str">
        <f t="shared" si="0"/>
        <v>CENTRE - Centre</v>
      </c>
      <c r="D23" t="s">
        <v>241</v>
      </c>
      <c r="E23" t="s">
        <v>108</v>
      </c>
      <c r="F23" s="1" t="str">
        <f t="shared" si="1"/>
        <v>S2010 - Secteur 2010</v>
      </c>
      <c r="G23" t="s">
        <v>242</v>
      </c>
      <c r="H23" t="s">
        <v>109</v>
      </c>
      <c r="I23" s="1" t="str">
        <f t="shared" si="2"/>
        <v>ACT1 - Activité 1</v>
      </c>
      <c r="J23"/>
      <c r="K23"/>
      <c r="L23"/>
      <c r="M23"/>
      <c r="N23"/>
      <c r="O23"/>
      <c r="P23"/>
      <c r="Q23"/>
      <c r="R23"/>
      <c r="S23"/>
      <c r="T23"/>
      <c r="U23"/>
      <c r="V23" s="1"/>
      <c r="W23" s="1"/>
      <c r="X23" s="1" t="s">
        <v>110</v>
      </c>
      <c r="Y23" s="1" t="s">
        <v>111</v>
      </c>
      <c r="Z23" s="1" t="str">
        <f t="shared" si="3"/>
        <v>PLCPTRES - Compte de résultat</v>
      </c>
      <c r="AA23" t="s">
        <v>112</v>
      </c>
      <c r="AB23" t="s">
        <v>113</v>
      </c>
      <c r="AC23" s="1" t="str">
        <f t="shared" si="4"/>
        <v>REHN - Benefice ou Perte</v>
      </c>
      <c r="AD23" t="s">
        <v>114</v>
      </c>
      <c r="AE23" s="1" t="s">
        <v>115</v>
      </c>
      <c r="AF23" s="1" t="str">
        <f t="shared" si="5"/>
        <v>REGW - Resultat avant impot (I-II+III-IV+V-VI)</v>
      </c>
      <c r="AG23" s="1" t="s">
        <v>179</v>
      </c>
      <c r="AH23" s="1" t="s">
        <v>180</v>
      </c>
      <c r="AI23" s="1" t="s">
        <v>181</v>
      </c>
      <c r="AJ23" s="1" t="s">
        <v>182</v>
      </c>
      <c r="AK23" t="s">
        <v>196</v>
      </c>
      <c r="AL23" t="s">
        <v>197</v>
      </c>
      <c r="AM23"/>
      <c r="AN23" s="1"/>
      <c r="AO23" s="1"/>
      <c r="AP23" s="1"/>
      <c r="AQ23" s="1"/>
      <c r="AR23" s="1"/>
      <c r="AS23" s="1"/>
      <c r="AT23"/>
      <c r="AU23"/>
      <c r="AV23"/>
      <c r="AW23"/>
      <c r="AX23"/>
      <c r="AY23"/>
      <c r="AZ23"/>
      <c r="BA23"/>
      <c r="BB23"/>
      <c r="BC23"/>
      <c r="BD23" s="1"/>
      <c r="BE23"/>
      <c r="BF23"/>
      <c r="BG23" t="s">
        <v>126</v>
      </c>
      <c r="BH23" t="s">
        <v>126</v>
      </c>
      <c r="BI23" s="1" t="s">
        <v>198</v>
      </c>
      <c r="BJ23" t="s">
        <v>199</v>
      </c>
      <c r="BK23" t="s">
        <v>126</v>
      </c>
      <c r="BL23" s="9">
        <v>-10.5</v>
      </c>
      <c r="BM23" s="9">
        <v>0</v>
      </c>
      <c r="BN23" s="9">
        <v>-10.5</v>
      </c>
      <c r="BO23" s="9">
        <v>73.849999999999994</v>
      </c>
      <c r="BP23" s="9">
        <v>0</v>
      </c>
      <c r="BQ23" s="9">
        <v>73.849999999999994</v>
      </c>
      <c r="BR23" s="9">
        <f t="shared" si="6"/>
        <v>-10.5</v>
      </c>
      <c r="BS23" s="9">
        <f t="shared" si="7"/>
        <v>0</v>
      </c>
      <c r="BT23" s="9">
        <f t="shared" si="8"/>
        <v>-10.5</v>
      </c>
      <c r="BU23" s="9">
        <f t="shared" si="9"/>
        <v>73.849999999999994</v>
      </c>
      <c r="BV23" s="9">
        <f t="shared" si="10"/>
        <v>0</v>
      </c>
      <c r="BW23" s="9">
        <f t="shared" si="11"/>
        <v>73.849999999999994</v>
      </c>
      <c r="BX23" s="9">
        <f t="shared" si="12"/>
        <v>-84.35</v>
      </c>
      <c r="BY23" t="s">
        <v>129</v>
      </c>
      <c r="BZ23" t="s">
        <v>130</v>
      </c>
      <c r="CA23" t="s">
        <v>131</v>
      </c>
      <c r="CB23" t="s">
        <v>132</v>
      </c>
      <c r="CC23" t="s">
        <v>133</v>
      </c>
      <c r="CD23" t="s">
        <v>134</v>
      </c>
      <c r="CE23" t="s">
        <v>135</v>
      </c>
      <c r="CF23" t="s">
        <v>136</v>
      </c>
      <c r="CG23" t="s">
        <v>137</v>
      </c>
      <c r="CH23"/>
    </row>
    <row r="24" spans="1:86" x14ac:dyDescent="0.25">
      <c r="A24" t="s">
        <v>106</v>
      </c>
      <c r="B24" t="s">
        <v>107</v>
      </c>
      <c r="C24" s="1" t="str">
        <f t="shared" si="0"/>
        <v>CENTRE - Centre</v>
      </c>
      <c r="D24" t="s">
        <v>241</v>
      </c>
      <c r="E24" t="s">
        <v>108</v>
      </c>
      <c r="F24" s="1" t="str">
        <f t="shared" si="1"/>
        <v>S2010 - Secteur 2010</v>
      </c>
      <c r="G24" t="s">
        <v>242</v>
      </c>
      <c r="H24" t="s">
        <v>109</v>
      </c>
      <c r="I24" s="1" t="str">
        <f t="shared" si="2"/>
        <v>ACT1 - Activité 1</v>
      </c>
      <c r="J24"/>
      <c r="K24"/>
      <c r="L24"/>
      <c r="M24"/>
      <c r="N24"/>
      <c r="O24"/>
      <c r="P24"/>
      <c r="Q24"/>
      <c r="R24"/>
      <c r="S24"/>
      <c r="T24"/>
      <c r="U24"/>
      <c r="V24" s="1"/>
      <c r="W24" s="1"/>
      <c r="X24" s="1" t="s">
        <v>110</v>
      </c>
      <c r="Y24" s="1" t="s">
        <v>111</v>
      </c>
      <c r="Z24" s="1" t="str">
        <f t="shared" si="3"/>
        <v>PLCPTRES - Compte de résultat</v>
      </c>
      <c r="AA24" t="s">
        <v>112</v>
      </c>
      <c r="AB24" t="s">
        <v>113</v>
      </c>
      <c r="AC24" s="1" t="str">
        <f t="shared" si="4"/>
        <v>REHN - Benefice ou Perte</v>
      </c>
      <c r="AD24" t="s">
        <v>114</v>
      </c>
      <c r="AE24" s="1" t="s">
        <v>115</v>
      </c>
      <c r="AF24" s="1" t="str">
        <f t="shared" si="5"/>
        <v>REGW - Resultat avant impot (I-II+III-IV+V-VI)</v>
      </c>
      <c r="AG24" s="1" t="s">
        <v>179</v>
      </c>
      <c r="AH24" s="1" t="s">
        <v>180</v>
      </c>
      <c r="AI24" s="1" t="s">
        <v>200</v>
      </c>
      <c r="AJ24" s="1" t="s">
        <v>201</v>
      </c>
      <c r="AK24" t="s">
        <v>202</v>
      </c>
      <c r="AL24" t="s">
        <v>203</v>
      </c>
      <c r="AM24"/>
      <c r="AN24" s="1"/>
      <c r="AO24" s="1"/>
      <c r="AP24" s="1"/>
      <c r="AQ24" s="1"/>
      <c r="AR24" s="1"/>
      <c r="AS24" s="1"/>
      <c r="AT24"/>
      <c r="AU24"/>
      <c r="AV24"/>
      <c r="AW24"/>
      <c r="AX24"/>
      <c r="AY24"/>
      <c r="AZ24"/>
      <c r="BA24"/>
      <c r="BB24"/>
      <c r="BC24"/>
      <c r="BD24" s="1"/>
      <c r="BE24"/>
      <c r="BF24"/>
      <c r="BG24" t="s">
        <v>156</v>
      </c>
      <c r="BH24" t="s">
        <v>126</v>
      </c>
      <c r="BI24" s="1" t="s">
        <v>204</v>
      </c>
      <c r="BJ24" t="s">
        <v>205</v>
      </c>
      <c r="BK24" t="s">
        <v>126</v>
      </c>
      <c r="BL24" s="9">
        <v>0</v>
      </c>
      <c r="BM24" s="9">
        <v>0</v>
      </c>
      <c r="BN24" s="9">
        <v>0</v>
      </c>
      <c r="BO24" s="9">
        <v>554</v>
      </c>
      <c r="BP24" s="9">
        <v>0</v>
      </c>
      <c r="BQ24" s="9">
        <v>554</v>
      </c>
      <c r="BR24" s="9">
        <f t="shared" si="6"/>
        <v>0</v>
      </c>
      <c r="BS24" s="9">
        <f t="shared" si="7"/>
        <v>0</v>
      </c>
      <c r="BT24" s="9">
        <f t="shared" si="8"/>
        <v>0</v>
      </c>
      <c r="BU24" s="9">
        <f t="shared" si="9"/>
        <v>-554</v>
      </c>
      <c r="BV24" s="9">
        <f t="shared" si="10"/>
        <v>0</v>
      </c>
      <c r="BW24" s="9">
        <f t="shared" si="11"/>
        <v>-554</v>
      </c>
      <c r="BX24" s="9">
        <f t="shared" si="12"/>
        <v>554</v>
      </c>
      <c r="BY24" t="s">
        <v>129</v>
      </c>
      <c r="BZ24" t="s">
        <v>130</v>
      </c>
      <c r="CA24" t="s">
        <v>131</v>
      </c>
      <c r="CB24" t="s">
        <v>132</v>
      </c>
      <c r="CC24" t="s">
        <v>133</v>
      </c>
      <c r="CD24" t="s">
        <v>134</v>
      </c>
      <c r="CE24" t="s">
        <v>135</v>
      </c>
      <c r="CF24" t="s">
        <v>136</v>
      </c>
      <c r="CG24" t="s">
        <v>137</v>
      </c>
      <c r="CH24"/>
    </row>
    <row r="25" spans="1:86" x14ac:dyDescent="0.25">
      <c r="A25" t="s">
        <v>106</v>
      </c>
      <c r="B25" t="s">
        <v>107</v>
      </c>
      <c r="C25" s="1" t="str">
        <f t="shared" si="0"/>
        <v>CENTRE - Centre</v>
      </c>
      <c r="D25" t="s">
        <v>241</v>
      </c>
      <c r="E25" t="s">
        <v>108</v>
      </c>
      <c r="F25" s="1" t="str">
        <f t="shared" si="1"/>
        <v>S2010 - Secteur 2010</v>
      </c>
      <c r="G25" t="s">
        <v>242</v>
      </c>
      <c r="H25" t="s">
        <v>109</v>
      </c>
      <c r="I25" s="1" t="str">
        <f t="shared" si="2"/>
        <v>ACT1 - Activité 1</v>
      </c>
      <c r="J25"/>
      <c r="K25"/>
      <c r="L25"/>
      <c r="M25"/>
      <c r="N25"/>
      <c r="O25"/>
      <c r="P25"/>
      <c r="Q25"/>
      <c r="R25"/>
      <c r="S25"/>
      <c r="T25"/>
      <c r="U25"/>
      <c r="V25" s="1"/>
      <c r="W25" s="1"/>
      <c r="X25" s="1" t="s">
        <v>110</v>
      </c>
      <c r="Y25" s="1" t="s">
        <v>111</v>
      </c>
      <c r="Z25" s="1" t="str">
        <f t="shared" si="3"/>
        <v>PLCPTRES - Compte de résultat</v>
      </c>
      <c r="AA25" t="s">
        <v>112</v>
      </c>
      <c r="AB25" t="s">
        <v>113</v>
      </c>
      <c r="AC25" s="1" t="str">
        <f t="shared" si="4"/>
        <v>REHN - Benefice ou Perte</v>
      </c>
      <c r="AD25" t="s">
        <v>114</v>
      </c>
      <c r="AE25" s="1" t="s">
        <v>115</v>
      </c>
      <c r="AF25" s="1" t="str">
        <f t="shared" si="5"/>
        <v>REGW - Resultat avant impot (I-II+III-IV+V-VI)</v>
      </c>
      <c r="AG25" s="1" t="s">
        <v>179</v>
      </c>
      <c r="AH25" s="1" t="s">
        <v>180</v>
      </c>
      <c r="AI25" s="1" t="s">
        <v>200</v>
      </c>
      <c r="AJ25" s="1" t="s">
        <v>201</v>
      </c>
      <c r="AK25" t="s">
        <v>202</v>
      </c>
      <c r="AL25" t="s">
        <v>203</v>
      </c>
      <c r="AM25"/>
      <c r="AN25" s="1"/>
      <c r="AO25" s="1"/>
      <c r="AP25" s="1"/>
      <c r="AQ25" s="1"/>
      <c r="AR25" s="1"/>
      <c r="AS25" s="1"/>
      <c r="AT25"/>
      <c r="AU25"/>
      <c r="AV25"/>
      <c r="AW25"/>
      <c r="AX25"/>
      <c r="AY25"/>
      <c r="AZ25"/>
      <c r="BA25"/>
      <c r="BB25"/>
      <c r="BC25"/>
      <c r="BD25" s="1"/>
      <c r="BE25"/>
      <c r="BF25"/>
      <c r="BG25" t="s">
        <v>156</v>
      </c>
      <c r="BH25" t="s">
        <v>126</v>
      </c>
      <c r="BI25" s="1" t="s">
        <v>206</v>
      </c>
      <c r="BJ25" t="s">
        <v>207</v>
      </c>
      <c r="BK25" t="s">
        <v>126</v>
      </c>
      <c r="BL25" s="9">
        <v>0</v>
      </c>
      <c r="BM25" s="9">
        <v>0</v>
      </c>
      <c r="BN25" s="9">
        <v>0</v>
      </c>
      <c r="BO25" s="9">
        <v>5054.8599999999997</v>
      </c>
      <c r="BP25" s="9">
        <v>0</v>
      </c>
      <c r="BQ25" s="9">
        <v>5054.8599999999997</v>
      </c>
      <c r="BR25" s="9">
        <f t="shared" si="6"/>
        <v>0</v>
      </c>
      <c r="BS25" s="9">
        <f t="shared" si="7"/>
        <v>0</v>
      </c>
      <c r="BT25" s="9">
        <f t="shared" si="8"/>
        <v>0</v>
      </c>
      <c r="BU25" s="9">
        <f t="shared" si="9"/>
        <v>-5054.8599999999997</v>
      </c>
      <c r="BV25" s="9">
        <f t="shared" si="10"/>
        <v>0</v>
      </c>
      <c r="BW25" s="9">
        <f t="shared" si="11"/>
        <v>-5054.8599999999997</v>
      </c>
      <c r="BX25" s="9">
        <f t="shared" si="12"/>
        <v>5054.8599999999997</v>
      </c>
      <c r="BY25" t="s">
        <v>129</v>
      </c>
      <c r="BZ25" t="s">
        <v>130</v>
      </c>
      <c r="CA25" t="s">
        <v>131</v>
      </c>
      <c r="CB25" t="s">
        <v>132</v>
      </c>
      <c r="CC25" t="s">
        <v>133</v>
      </c>
      <c r="CD25" t="s">
        <v>134</v>
      </c>
      <c r="CE25" t="s">
        <v>135</v>
      </c>
      <c r="CF25" t="s">
        <v>136</v>
      </c>
      <c r="CG25" t="s">
        <v>137</v>
      </c>
      <c r="CH25"/>
    </row>
    <row r="26" spans="1:86" x14ac:dyDescent="0.25">
      <c r="A26" t="s">
        <v>106</v>
      </c>
      <c r="B26" t="s">
        <v>107</v>
      </c>
      <c r="C26" s="1" t="str">
        <f t="shared" si="0"/>
        <v>CENTRE - Centre</v>
      </c>
      <c r="D26" t="s">
        <v>241</v>
      </c>
      <c r="E26" t="s">
        <v>108</v>
      </c>
      <c r="F26" s="1" t="str">
        <f t="shared" si="1"/>
        <v>S2010 - Secteur 2010</v>
      </c>
      <c r="G26" t="s">
        <v>242</v>
      </c>
      <c r="H26" t="s">
        <v>109</v>
      </c>
      <c r="I26" s="1" t="str">
        <f t="shared" si="2"/>
        <v>ACT1 - Activité 1</v>
      </c>
      <c r="J26"/>
      <c r="K26"/>
      <c r="L26"/>
      <c r="M26"/>
      <c r="N26"/>
      <c r="O26"/>
      <c r="P26"/>
      <c r="Q26"/>
      <c r="R26"/>
      <c r="S26"/>
      <c r="T26"/>
      <c r="U26"/>
      <c r="V26" s="1"/>
      <c r="W26" s="1"/>
      <c r="X26" s="1" t="s">
        <v>110</v>
      </c>
      <c r="Y26" s="1" t="s">
        <v>111</v>
      </c>
      <c r="Z26" s="1" t="str">
        <f t="shared" si="3"/>
        <v>PLCPTRES - Compte de résultat</v>
      </c>
      <c r="AA26" t="s">
        <v>112</v>
      </c>
      <c r="AB26" t="s">
        <v>113</v>
      </c>
      <c r="AC26" s="1" t="str">
        <f t="shared" si="4"/>
        <v>REHN - Benefice ou Perte</v>
      </c>
      <c r="AD26" t="s">
        <v>114</v>
      </c>
      <c r="AE26" s="1" t="s">
        <v>115</v>
      </c>
      <c r="AF26" s="1" t="str">
        <f t="shared" si="5"/>
        <v>REGW - Resultat avant impot (I-II+III-IV+V-VI)</v>
      </c>
      <c r="AG26" s="1" t="s">
        <v>179</v>
      </c>
      <c r="AH26" s="1" t="s">
        <v>180</v>
      </c>
      <c r="AI26" s="1" t="s">
        <v>200</v>
      </c>
      <c r="AJ26" s="1" t="s">
        <v>201</v>
      </c>
      <c r="AK26" t="s">
        <v>202</v>
      </c>
      <c r="AL26" t="s">
        <v>203</v>
      </c>
      <c r="AM26"/>
      <c r="AN26" s="1"/>
      <c r="AO26" s="1"/>
      <c r="AP26" s="1"/>
      <c r="AQ26" s="1"/>
      <c r="AR26" s="1"/>
      <c r="AS26" s="1"/>
      <c r="AT26"/>
      <c r="AU26"/>
      <c r="AV26"/>
      <c r="AW26"/>
      <c r="AX26"/>
      <c r="AY26"/>
      <c r="AZ26"/>
      <c r="BA26"/>
      <c r="BB26"/>
      <c r="BC26"/>
      <c r="BD26" s="1"/>
      <c r="BE26"/>
      <c r="BF26"/>
      <c r="BG26" t="s">
        <v>156</v>
      </c>
      <c r="BH26" t="s">
        <v>126</v>
      </c>
      <c r="BI26" s="1" t="s">
        <v>208</v>
      </c>
      <c r="BJ26" t="s">
        <v>209</v>
      </c>
      <c r="BK26" t="s">
        <v>126</v>
      </c>
      <c r="BL26" s="9">
        <v>0</v>
      </c>
      <c r="BM26" s="9">
        <v>0</v>
      </c>
      <c r="BN26" s="9">
        <v>0</v>
      </c>
      <c r="BO26" s="9">
        <v>-100</v>
      </c>
      <c r="BP26" s="9">
        <v>0</v>
      </c>
      <c r="BQ26" s="9">
        <v>-100</v>
      </c>
      <c r="BR26" s="9">
        <f t="shared" si="6"/>
        <v>0</v>
      </c>
      <c r="BS26" s="9">
        <f t="shared" si="7"/>
        <v>0</v>
      </c>
      <c r="BT26" s="9">
        <f t="shared" si="8"/>
        <v>0</v>
      </c>
      <c r="BU26" s="9">
        <f t="shared" si="9"/>
        <v>100</v>
      </c>
      <c r="BV26" s="9">
        <f t="shared" si="10"/>
        <v>0</v>
      </c>
      <c r="BW26" s="9">
        <f t="shared" si="11"/>
        <v>100</v>
      </c>
      <c r="BX26" s="9">
        <f t="shared" si="12"/>
        <v>-100</v>
      </c>
      <c r="BY26" t="s">
        <v>129</v>
      </c>
      <c r="BZ26" t="s">
        <v>130</v>
      </c>
      <c r="CA26" t="s">
        <v>131</v>
      </c>
      <c r="CB26" t="s">
        <v>132</v>
      </c>
      <c r="CC26" t="s">
        <v>133</v>
      </c>
      <c r="CD26" t="s">
        <v>134</v>
      </c>
      <c r="CE26" t="s">
        <v>135</v>
      </c>
      <c r="CF26" t="s">
        <v>136</v>
      </c>
      <c r="CG26" t="s">
        <v>137</v>
      </c>
      <c r="CH26"/>
    </row>
    <row r="27" spans="1:86" x14ac:dyDescent="0.25">
      <c r="A27" t="s">
        <v>106</v>
      </c>
      <c r="B27" t="s">
        <v>107</v>
      </c>
      <c r="C27" s="1" t="str">
        <f t="shared" si="0"/>
        <v>CENTRE - Centre</v>
      </c>
      <c r="D27" t="s">
        <v>241</v>
      </c>
      <c r="E27" t="s">
        <v>108</v>
      </c>
      <c r="F27" s="1" t="str">
        <f t="shared" si="1"/>
        <v>S2010 - Secteur 2010</v>
      </c>
      <c r="G27" t="s">
        <v>242</v>
      </c>
      <c r="H27" t="s">
        <v>109</v>
      </c>
      <c r="I27" s="1" t="str">
        <f t="shared" si="2"/>
        <v>ACT1 - Activité 1</v>
      </c>
      <c r="J27"/>
      <c r="K27"/>
      <c r="L27"/>
      <c r="M27"/>
      <c r="N27"/>
      <c r="O27"/>
      <c r="P27"/>
      <c r="Q27"/>
      <c r="R27"/>
      <c r="S27"/>
      <c r="T27"/>
      <c r="U27"/>
      <c r="V27" s="1"/>
      <c r="W27" s="1"/>
      <c r="X27" s="1" t="s">
        <v>110</v>
      </c>
      <c r="Y27" s="1" t="s">
        <v>111</v>
      </c>
      <c r="Z27" s="1" t="str">
        <f t="shared" si="3"/>
        <v>PLCPTRES - Compte de résultat</v>
      </c>
      <c r="AA27" t="s">
        <v>112</v>
      </c>
      <c r="AB27" t="s">
        <v>113</v>
      </c>
      <c r="AC27" s="1" t="str">
        <f t="shared" si="4"/>
        <v>REHN - Benefice ou Perte</v>
      </c>
      <c r="AD27" t="s">
        <v>114</v>
      </c>
      <c r="AE27" s="1" t="s">
        <v>115</v>
      </c>
      <c r="AF27" s="1" t="str">
        <f t="shared" si="5"/>
        <v>REGW - Resultat avant impot (I-II+III-IV+V-VI)</v>
      </c>
      <c r="AG27" s="1" t="s">
        <v>179</v>
      </c>
      <c r="AH27" s="1" t="s">
        <v>180</v>
      </c>
      <c r="AI27" s="1" t="s">
        <v>200</v>
      </c>
      <c r="AJ27" s="1" t="s">
        <v>201</v>
      </c>
      <c r="AK27" t="s">
        <v>202</v>
      </c>
      <c r="AL27" t="s">
        <v>203</v>
      </c>
      <c r="AM27"/>
      <c r="AN27" s="1"/>
      <c r="AO27" s="1"/>
      <c r="AP27" s="1"/>
      <c r="AQ27" s="1"/>
      <c r="AR27" s="1"/>
      <c r="AS27" s="1"/>
      <c r="AT27"/>
      <c r="AU27"/>
      <c r="AV27"/>
      <c r="AW27"/>
      <c r="AX27"/>
      <c r="AY27"/>
      <c r="AZ27"/>
      <c r="BA27"/>
      <c r="BB27"/>
      <c r="BC27"/>
      <c r="BD27" s="1"/>
      <c r="BE27"/>
      <c r="BF27"/>
      <c r="BG27" t="s">
        <v>156</v>
      </c>
      <c r="BH27" t="s">
        <v>126</v>
      </c>
      <c r="BI27" s="1" t="s">
        <v>210</v>
      </c>
      <c r="BJ27" t="s">
        <v>211</v>
      </c>
      <c r="BK27" t="s">
        <v>126</v>
      </c>
      <c r="BL27" s="9">
        <v>0</v>
      </c>
      <c r="BM27" s="9">
        <v>0</v>
      </c>
      <c r="BN27" s="9">
        <v>0</v>
      </c>
      <c r="BO27" s="9">
        <v>-7.91</v>
      </c>
      <c r="BP27" s="9">
        <v>0</v>
      </c>
      <c r="BQ27" s="9">
        <v>-7.91</v>
      </c>
      <c r="BR27" s="9">
        <f t="shared" si="6"/>
        <v>0</v>
      </c>
      <c r="BS27" s="9">
        <f t="shared" si="7"/>
        <v>0</v>
      </c>
      <c r="BT27" s="9">
        <f t="shared" si="8"/>
        <v>0</v>
      </c>
      <c r="BU27" s="9">
        <f t="shared" si="9"/>
        <v>7.91</v>
      </c>
      <c r="BV27" s="9">
        <f t="shared" si="10"/>
        <v>0</v>
      </c>
      <c r="BW27" s="9">
        <f t="shared" si="11"/>
        <v>7.91</v>
      </c>
      <c r="BX27" s="9">
        <f t="shared" si="12"/>
        <v>-7.91</v>
      </c>
      <c r="BY27" t="s">
        <v>129</v>
      </c>
      <c r="BZ27" t="s">
        <v>130</v>
      </c>
      <c r="CA27" t="s">
        <v>131</v>
      </c>
      <c r="CB27" t="s">
        <v>132</v>
      </c>
      <c r="CC27" t="s">
        <v>133</v>
      </c>
      <c r="CD27" t="s">
        <v>134</v>
      </c>
      <c r="CE27" t="s">
        <v>135</v>
      </c>
      <c r="CF27" t="s">
        <v>136</v>
      </c>
      <c r="CG27" t="s">
        <v>137</v>
      </c>
      <c r="CH27"/>
    </row>
    <row r="28" spans="1:86" x14ac:dyDescent="0.25">
      <c r="A28" t="s">
        <v>106</v>
      </c>
      <c r="B28" t="s">
        <v>107</v>
      </c>
      <c r="C28" s="1" t="str">
        <f t="shared" si="0"/>
        <v>CENTRE - Centre</v>
      </c>
      <c r="D28" t="s">
        <v>241</v>
      </c>
      <c r="E28" t="s">
        <v>108</v>
      </c>
      <c r="F28" s="1" t="str">
        <f t="shared" si="1"/>
        <v>S2010 - Secteur 2010</v>
      </c>
      <c r="G28" t="s">
        <v>242</v>
      </c>
      <c r="H28" t="s">
        <v>109</v>
      </c>
      <c r="I28" s="1" t="str">
        <f t="shared" si="2"/>
        <v>ACT1 - Activité 1</v>
      </c>
      <c r="J28"/>
      <c r="K28"/>
      <c r="L28"/>
      <c r="M28"/>
      <c r="N28"/>
      <c r="O28"/>
      <c r="P28"/>
      <c r="Q28"/>
      <c r="R28"/>
      <c r="S28"/>
      <c r="T28"/>
      <c r="U28"/>
      <c r="V28" s="1"/>
      <c r="W28" s="1"/>
      <c r="X28" s="1" t="s">
        <v>110</v>
      </c>
      <c r="Y28" s="1" t="s">
        <v>111</v>
      </c>
      <c r="Z28" s="1" t="str">
        <f t="shared" si="3"/>
        <v>PLCPTRES - Compte de résultat</v>
      </c>
      <c r="AA28" t="s">
        <v>112</v>
      </c>
      <c r="AB28" t="s">
        <v>113</v>
      </c>
      <c r="AC28" s="1" t="str">
        <f t="shared" si="4"/>
        <v>REHN - Benefice ou Perte</v>
      </c>
      <c r="AD28" t="s">
        <v>114</v>
      </c>
      <c r="AE28" s="1" t="s">
        <v>115</v>
      </c>
      <c r="AF28" s="1" t="str">
        <f t="shared" si="5"/>
        <v>REGW - Resultat avant impot (I-II+III-IV+V-VI)</v>
      </c>
      <c r="AG28" s="1" t="s">
        <v>179</v>
      </c>
      <c r="AH28" s="1" t="s">
        <v>180</v>
      </c>
      <c r="AI28" s="1" t="s">
        <v>200</v>
      </c>
      <c r="AJ28" s="1" t="s">
        <v>201</v>
      </c>
      <c r="AK28" t="s">
        <v>202</v>
      </c>
      <c r="AL28" t="s">
        <v>203</v>
      </c>
      <c r="AM28"/>
      <c r="AN28" s="1"/>
      <c r="AO28" s="1"/>
      <c r="AP28" s="1"/>
      <c r="AQ28" s="1"/>
      <c r="AR28" s="1"/>
      <c r="AS28" s="1"/>
      <c r="AT28"/>
      <c r="AU28"/>
      <c r="AV28"/>
      <c r="AW28"/>
      <c r="AX28"/>
      <c r="AY28"/>
      <c r="AZ28"/>
      <c r="BA28"/>
      <c r="BB28"/>
      <c r="BC28"/>
      <c r="BD28" s="1"/>
      <c r="BE28"/>
      <c r="BF28"/>
      <c r="BG28" t="s">
        <v>156</v>
      </c>
      <c r="BH28" t="s">
        <v>126</v>
      </c>
      <c r="BI28" s="1" t="s">
        <v>212</v>
      </c>
      <c r="BJ28" t="s">
        <v>213</v>
      </c>
      <c r="BK28" t="s">
        <v>126</v>
      </c>
      <c r="BL28" s="9">
        <v>84.5</v>
      </c>
      <c r="BM28" s="9">
        <v>0</v>
      </c>
      <c r="BN28" s="9">
        <v>84.5</v>
      </c>
      <c r="BO28" s="9">
        <v>16.11</v>
      </c>
      <c r="BP28" s="9">
        <v>0</v>
      </c>
      <c r="BQ28" s="9">
        <v>16.11</v>
      </c>
      <c r="BR28" s="9">
        <f t="shared" si="6"/>
        <v>-84.5</v>
      </c>
      <c r="BS28" s="9">
        <f t="shared" si="7"/>
        <v>0</v>
      </c>
      <c r="BT28" s="9">
        <f t="shared" si="8"/>
        <v>-84.5</v>
      </c>
      <c r="BU28" s="9">
        <f t="shared" si="9"/>
        <v>-16.11</v>
      </c>
      <c r="BV28" s="9">
        <f t="shared" si="10"/>
        <v>0</v>
      </c>
      <c r="BW28" s="9">
        <f t="shared" si="11"/>
        <v>-16.11</v>
      </c>
      <c r="BX28" s="9">
        <f t="shared" si="12"/>
        <v>-68.39</v>
      </c>
      <c r="BY28" t="s">
        <v>129</v>
      </c>
      <c r="BZ28" t="s">
        <v>130</v>
      </c>
      <c r="CA28" t="s">
        <v>131</v>
      </c>
      <c r="CB28" t="s">
        <v>132</v>
      </c>
      <c r="CC28" t="s">
        <v>133</v>
      </c>
      <c r="CD28" t="s">
        <v>134</v>
      </c>
      <c r="CE28" t="s">
        <v>135</v>
      </c>
      <c r="CF28" t="s">
        <v>136</v>
      </c>
      <c r="CG28" t="s">
        <v>137</v>
      </c>
      <c r="CH28"/>
    </row>
    <row r="29" spans="1:86" x14ac:dyDescent="0.25">
      <c r="A29" t="s">
        <v>106</v>
      </c>
      <c r="B29" t="s">
        <v>107</v>
      </c>
      <c r="C29" s="1" t="str">
        <f t="shared" si="0"/>
        <v>CENTRE - Centre</v>
      </c>
      <c r="D29" t="s">
        <v>241</v>
      </c>
      <c r="E29" t="s">
        <v>108</v>
      </c>
      <c r="F29" s="1" t="str">
        <f t="shared" si="1"/>
        <v>S2010 - Secteur 2010</v>
      </c>
      <c r="G29" t="s">
        <v>242</v>
      </c>
      <c r="H29" t="s">
        <v>109</v>
      </c>
      <c r="I29" s="1" t="str">
        <f t="shared" si="2"/>
        <v>ACT1 - Activité 1</v>
      </c>
      <c r="J29"/>
      <c r="K29"/>
      <c r="L29"/>
      <c r="M29"/>
      <c r="N29"/>
      <c r="O29"/>
      <c r="P29"/>
      <c r="Q29"/>
      <c r="R29"/>
      <c r="S29"/>
      <c r="T29"/>
      <c r="U29"/>
      <c r="V29" s="1"/>
      <c r="W29" s="1"/>
      <c r="X29" s="1" t="s">
        <v>110</v>
      </c>
      <c r="Y29" s="1" t="s">
        <v>111</v>
      </c>
      <c r="Z29" s="1" t="str">
        <f t="shared" si="3"/>
        <v>PLCPTRES - Compte de résultat</v>
      </c>
      <c r="AA29" t="s">
        <v>112</v>
      </c>
      <c r="AB29" t="s">
        <v>113</v>
      </c>
      <c r="AC29" s="1" t="str">
        <f t="shared" si="4"/>
        <v>REHN - Benefice ou Perte</v>
      </c>
      <c r="AD29" t="s">
        <v>114</v>
      </c>
      <c r="AE29" s="1" t="s">
        <v>115</v>
      </c>
      <c r="AF29" s="1" t="str">
        <f t="shared" si="5"/>
        <v>REGW - Resultat avant impot (I-II+III-IV+V-VI)</v>
      </c>
      <c r="AG29" s="1" t="s">
        <v>179</v>
      </c>
      <c r="AH29" s="1" t="s">
        <v>180</v>
      </c>
      <c r="AI29" s="1" t="s">
        <v>200</v>
      </c>
      <c r="AJ29" s="1" t="s">
        <v>201</v>
      </c>
      <c r="AK29" t="s">
        <v>214</v>
      </c>
      <c r="AL29" t="s">
        <v>215</v>
      </c>
      <c r="AM29"/>
      <c r="AN29" s="1"/>
      <c r="AO29" s="1"/>
      <c r="AP29" s="1"/>
      <c r="AQ29" s="1"/>
      <c r="AR29" s="1"/>
      <c r="AS29" s="1"/>
      <c r="AT29"/>
      <c r="AU29"/>
      <c r="AV29"/>
      <c r="AW29"/>
      <c r="AX29"/>
      <c r="AY29"/>
      <c r="AZ29"/>
      <c r="BA29"/>
      <c r="BB29"/>
      <c r="BC29"/>
      <c r="BD29" s="1"/>
      <c r="BE29"/>
      <c r="BF29"/>
      <c r="BG29" t="s">
        <v>156</v>
      </c>
      <c r="BH29" t="s">
        <v>126</v>
      </c>
      <c r="BI29" s="1" t="s">
        <v>216</v>
      </c>
      <c r="BJ29" t="s">
        <v>217</v>
      </c>
      <c r="BK29" t="s">
        <v>126</v>
      </c>
      <c r="BL29" s="9">
        <v>2586.58</v>
      </c>
      <c r="BM29" s="9">
        <v>0</v>
      </c>
      <c r="BN29" s="9">
        <v>2586.58</v>
      </c>
      <c r="BO29" s="9">
        <v>2415.77</v>
      </c>
      <c r="BP29" s="9">
        <v>0</v>
      </c>
      <c r="BQ29" s="9">
        <v>2415.77</v>
      </c>
      <c r="BR29" s="9">
        <f t="shared" si="6"/>
        <v>-2586.58</v>
      </c>
      <c r="BS29" s="9">
        <f t="shared" si="7"/>
        <v>0</v>
      </c>
      <c r="BT29" s="9">
        <f t="shared" si="8"/>
        <v>-2586.58</v>
      </c>
      <c r="BU29" s="9">
        <f t="shared" si="9"/>
        <v>-2415.77</v>
      </c>
      <c r="BV29" s="9">
        <f t="shared" si="10"/>
        <v>0</v>
      </c>
      <c r="BW29" s="9">
        <f t="shared" si="11"/>
        <v>-2415.77</v>
      </c>
      <c r="BX29" s="9">
        <f t="shared" si="12"/>
        <v>-170.80999999999995</v>
      </c>
      <c r="BY29" t="s">
        <v>129</v>
      </c>
      <c r="BZ29" t="s">
        <v>130</v>
      </c>
      <c r="CA29" t="s">
        <v>131</v>
      </c>
      <c r="CB29" t="s">
        <v>132</v>
      </c>
      <c r="CC29" t="s">
        <v>133</v>
      </c>
      <c r="CD29" t="s">
        <v>134</v>
      </c>
      <c r="CE29" t="s">
        <v>135</v>
      </c>
      <c r="CF29" t="s">
        <v>136</v>
      </c>
      <c r="CG29" t="s">
        <v>137</v>
      </c>
      <c r="CH29"/>
    </row>
    <row r="30" spans="1:86" x14ac:dyDescent="0.25">
      <c r="A30" t="s">
        <v>106</v>
      </c>
      <c r="B30" t="s">
        <v>107</v>
      </c>
      <c r="C30" s="1" t="str">
        <f t="shared" si="0"/>
        <v>CENTRE - Centre</v>
      </c>
      <c r="D30" t="s">
        <v>241</v>
      </c>
      <c r="E30" t="s">
        <v>108</v>
      </c>
      <c r="F30" s="1" t="str">
        <f t="shared" si="1"/>
        <v>S2010 - Secteur 2010</v>
      </c>
      <c r="G30" t="s">
        <v>242</v>
      </c>
      <c r="H30" t="s">
        <v>109</v>
      </c>
      <c r="I30" s="1" t="str">
        <f t="shared" si="2"/>
        <v>ACT1 - Activité 1</v>
      </c>
      <c r="J30"/>
      <c r="K30"/>
      <c r="L30"/>
      <c r="M30"/>
      <c r="N30"/>
      <c r="O30"/>
      <c r="P30"/>
      <c r="Q30"/>
      <c r="R30"/>
      <c r="S30"/>
      <c r="T30"/>
      <c r="U30"/>
      <c r="V30" s="1"/>
      <c r="W30" s="1"/>
      <c r="X30" s="1" t="s">
        <v>110</v>
      </c>
      <c r="Y30" s="1" t="s">
        <v>111</v>
      </c>
      <c r="Z30" s="1" t="str">
        <f t="shared" si="3"/>
        <v>PLCPTRES - Compte de résultat</v>
      </c>
      <c r="AA30" t="s">
        <v>112</v>
      </c>
      <c r="AB30" t="s">
        <v>113</v>
      </c>
      <c r="AC30" s="1" t="str">
        <f t="shared" si="4"/>
        <v>REHN - Benefice ou Perte</v>
      </c>
      <c r="AD30" t="s">
        <v>218</v>
      </c>
      <c r="AE30" s="1" t="s">
        <v>219</v>
      </c>
      <c r="AF30" s="1" t="str">
        <f t="shared" si="5"/>
        <v>REHI - Resultat exceptionnel (VII-VIII)</v>
      </c>
      <c r="AG30" s="1" t="s">
        <v>220</v>
      </c>
      <c r="AH30" s="1" t="s">
        <v>221</v>
      </c>
      <c r="AI30" s="1" t="s">
        <v>222</v>
      </c>
      <c r="AJ30" s="1" t="s">
        <v>223</v>
      </c>
      <c r="AK30"/>
      <c r="AL30"/>
      <c r="AM30"/>
      <c r="AN30" s="1"/>
      <c r="AO30" s="1"/>
      <c r="AP30" s="1"/>
      <c r="AQ30" s="1"/>
      <c r="AR30" s="1"/>
      <c r="AS30" s="1"/>
      <c r="AT30"/>
      <c r="AU30"/>
      <c r="AV30"/>
      <c r="AW30"/>
      <c r="AX30"/>
      <c r="AY30"/>
      <c r="AZ30"/>
      <c r="BA30"/>
      <c r="BB30"/>
      <c r="BC30"/>
      <c r="BD30" s="1"/>
      <c r="BE30"/>
      <c r="BF30"/>
      <c r="BG30" t="s">
        <v>126</v>
      </c>
      <c r="BH30" t="s">
        <v>126</v>
      </c>
      <c r="BI30" s="1" t="s">
        <v>224</v>
      </c>
      <c r="BJ30" t="s">
        <v>225</v>
      </c>
      <c r="BK30" t="s">
        <v>126</v>
      </c>
      <c r="BL30" s="9">
        <v>90006</v>
      </c>
      <c r="BM30" s="9">
        <v>0</v>
      </c>
      <c r="BN30" s="9">
        <v>900006</v>
      </c>
      <c r="BO30" s="9">
        <v>86.63</v>
      </c>
      <c r="BP30" s="9">
        <v>0</v>
      </c>
      <c r="BQ30" s="9">
        <v>86.63</v>
      </c>
      <c r="BR30" s="9">
        <f t="shared" si="6"/>
        <v>90006</v>
      </c>
      <c r="BS30" s="9">
        <f t="shared" si="7"/>
        <v>0</v>
      </c>
      <c r="BT30" s="9">
        <f t="shared" si="8"/>
        <v>900006</v>
      </c>
      <c r="BU30" s="9">
        <f t="shared" si="9"/>
        <v>86.63</v>
      </c>
      <c r="BV30" s="9">
        <f t="shared" si="10"/>
        <v>0</v>
      </c>
      <c r="BW30" s="9">
        <f t="shared" si="11"/>
        <v>86.63</v>
      </c>
      <c r="BX30" s="9">
        <f t="shared" si="12"/>
        <v>899919.37</v>
      </c>
      <c r="BY30" t="s">
        <v>129</v>
      </c>
      <c r="BZ30" t="s">
        <v>130</v>
      </c>
      <c r="CA30" t="s">
        <v>131</v>
      </c>
      <c r="CB30" t="s">
        <v>132</v>
      </c>
      <c r="CC30" t="s">
        <v>133</v>
      </c>
      <c r="CD30" t="s">
        <v>134</v>
      </c>
      <c r="CE30" t="s">
        <v>135</v>
      </c>
      <c r="CF30" t="s">
        <v>136</v>
      </c>
      <c r="CG30" t="s">
        <v>137</v>
      </c>
      <c r="CH30"/>
    </row>
    <row r="31" spans="1:86" x14ac:dyDescent="0.25">
      <c r="A31" t="s">
        <v>106</v>
      </c>
      <c r="B31" t="s">
        <v>107</v>
      </c>
      <c r="C31" s="1" t="str">
        <f t="shared" si="0"/>
        <v>CENTRE - Centre</v>
      </c>
      <c r="D31" t="s">
        <v>241</v>
      </c>
      <c r="E31" t="s">
        <v>108</v>
      </c>
      <c r="F31" s="1" t="str">
        <f t="shared" si="1"/>
        <v>S2010 - Secteur 2010</v>
      </c>
      <c r="G31" t="s">
        <v>242</v>
      </c>
      <c r="H31" t="s">
        <v>109</v>
      </c>
      <c r="I31" s="1" t="str">
        <f t="shared" si="2"/>
        <v>ACT1 - Activité 1</v>
      </c>
      <c r="J31"/>
      <c r="K31"/>
      <c r="L31"/>
      <c r="M31"/>
      <c r="N31"/>
      <c r="O31"/>
      <c r="P31"/>
      <c r="Q31"/>
      <c r="R31"/>
      <c r="S31"/>
      <c r="T31"/>
      <c r="U31"/>
      <c r="V31" s="1"/>
      <c r="W31" s="1"/>
      <c r="X31" s="1" t="s">
        <v>110</v>
      </c>
      <c r="Y31" s="1" t="s">
        <v>111</v>
      </c>
      <c r="Z31" s="1" t="str">
        <f t="shared" si="3"/>
        <v>PLCPTRES - Compte de résultat</v>
      </c>
      <c r="AA31" t="s">
        <v>112</v>
      </c>
      <c r="AB31" t="s">
        <v>113</v>
      </c>
      <c r="AC31" s="1" t="str">
        <f t="shared" si="4"/>
        <v>REHN - Benefice ou Perte</v>
      </c>
      <c r="AD31" t="s">
        <v>218</v>
      </c>
      <c r="AE31" s="1" t="s">
        <v>219</v>
      </c>
      <c r="AF31" s="1" t="str">
        <f t="shared" si="5"/>
        <v>REHI - Resultat exceptionnel (VII-VIII)</v>
      </c>
      <c r="AG31" s="1" t="s">
        <v>226</v>
      </c>
      <c r="AH31" s="1" t="s">
        <v>227</v>
      </c>
      <c r="AI31" s="1" t="s">
        <v>228</v>
      </c>
      <c r="AJ31" s="1" t="s">
        <v>229</v>
      </c>
      <c r="AK31"/>
      <c r="AL31"/>
      <c r="AM31"/>
      <c r="AN31" s="1"/>
      <c r="AO31" s="1"/>
      <c r="AP31" s="1"/>
      <c r="AQ31" s="1"/>
      <c r="AR31" s="1"/>
      <c r="AS31" s="1"/>
      <c r="AT31"/>
      <c r="AU31"/>
      <c r="AV31"/>
      <c r="AW31"/>
      <c r="AX31"/>
      <c r="AY31"/>
      <c r="AZ31"/>
      <c r="BA31"/>
      <c r="BB31"/>
      <c r="BC31"/>
      <c r="BD31" s="1"/>
      <c r="BE31"/>
      <c r="BF31"/>
      <c r="BG31" t="s">
        <v>156</v>
      </c>
      <c r="BH31" t="s">
        <v>126</v>
      </c>
      <c r="BI31" s="1" t="s">
        <v>230</v>
      </c>
      <c r="BJ31" t="s">
        <v>231</v>
      </c>
      <c r="BK31" t="s">
        <v>126</v>
      </c>
      <c r="BL31" s="9">
        <v>0</v>
      </c>
      <c r="BM31" s="9">
        <v>0</v>
      </c>
      <c r="BN31" s="9">
        <v>0</v>
      </c>
      <c r="BO31" s="9">
        <v>-511.7</v>
      </c>
      <c r="BP31" s="9">
        <v>0</v>
      </c>
      <c r="BQ31" s="9">
        <v>-511.7</v>
      </c>
      <c r="BR31" s="9">
        <f t="shared" si="6"/>
        <v>0</v>
      </c>
      <c r="BS31" s="9">
        <f t="shared" si="7"/>
        <v>0</v>
      </c>
      <c r="BT31" s="9">
        <f t="shared" si="8"/>
        <v>0</v>
      </c>
      <c r="BU31" s="9">
        <f t="shared" si="9"/>
        <v>511.7</v>
      </c>
      <c r="BV31" s="9">
        <f t="shared" si="10"/>
        <v>0</v>
      </c>
      <c r="BW31" s="9">
        <f t="shared" si="11"/>
        <v>511.7</v>
      </c>
      <c r="BX31" s="9">
        <f t="shared" si="12"/>
        <v>-511.7</v>
      </c>
      <c r="BY31" t="s">
        <v>129</v>
      </c>
      <c r="BZ31" t="s">
        <v>130</v>
      </c>
      <c r="CA31" t="s">
        <v>131</v>
      </c>
      <c r="CB31" t="s">
        <v>132</v>
      </c>
      <c r="CC31" t="s">
        <v>133</v>
      </c>
      <c r="CD31" t="s">
        <v>134</v>
      </c>
      <c r="CE31" t="s">
        <v>135</v>
      </c>
      <c r="CF31" t="s">
        <v>136</v>
      </c>
      <c r="CG31" t="s">
        <v>137</v>
      </c>
      <c r="CH31"/>
    </row>
    <row r="32" spans="1:86" x14ac:dyDescent="0.25">
      <c r="A32" t="s">
        <v>106</v>
      </c>
      <c r="B32" t="s">
        <v>107</v>
      </c>
      <c r="C32" s="1" t="str">
        <f t="shared" si="0"/>
        <v>CENTRE - Centre</v>
      </c>
      <c r="D32" t="s">
        <v>241</v>
      </c>
      <c r="E32" t="s">
        <v>108</v>
      </c>
      <c r="F32" s="1" t="str">
        <f t="shared" si="1"/>
        <v>S2010 - Secteur 2010</v>
      </c>
      <c r="G32" t="s">
        <v>242</v>
      </c>
      <c r="H32" t="s">
        <v>109</v>
      </c>
      <c r="I32" s="1" t="str">
        <f t="shared" si="2"/>
        <v>ACT1 - Activité 1</v>
      </c>
      <c r="J32"/>
      <c r="K32"/>
      <c r="L32"/>
      <c r="M32"/>
      <c r="N32"/>
      <c r="O32"/>
      <c r="P32"/>
      <c r="Q32"/>
      <c r="R32"/>
      <c r="S32"/>
      <c r="T32"/>
      <c r="U32"/>
      <c r="V32" s="1"/>
      <c r="W32" s="1"/>
      <c r="X32" s="1" t="s">
        <v>110</v>
      </c>
      <c r="Y32" s="1" t="s">
        <v>111</v>
      </c>
      <c r="Z32" s="1" t="str">
        <f t="shared" si="3"/>
        <v>PLCPTRES - Compte de résultat</v>
      </c>
      <c r="AA32" t="s">
        <v>112</v>
      </c>
      <c r="AB32" t="s">
        <v>113</v>
      </c>
      <c r="AC32" s="1" t="str">
        <f t="shared" si="4"/>
        <v>REHN - Benefice ou Perte</v>
      </c>
      <c r="AD32" t="s">
        <v>218</v>
      </c>
      <c r="AE32" s="1" t="s">
        <v>219</v>
      </c>
      <c r="AF32" s="1" t="str">
        <f t="shared" si="5"/>
        <v>REHI - Resultat exceptionnel (VII-VIII)</v>
      </c>
      <c r="AG32" s="1" t="s">
        <v>226</v>
      </c>
      <c r="AH32" s="1" t="s">
        <v>227</v>
      </c>
      <c r="AI32" s="1" t="s">
        <v>228</v>
      </c>
      <c r="AJ32" s="1" t="s">
        <v>229</v>
      </c>
      <c r="AK32"/>
      <c r="AL32"/>
      <c r="AM32"/>
      <c r="AN32" s="1"/>
      <c r="AO32" s="1"/>
      <c r="AP32" s="1"/>
      <c r="AQ32" s="1"/>
      <c r="AR32" s="1"/>
      <c r="AS32" s="1"/>
      <c r="AT32"/>
      <c r="AU32"/>
      <c r="AV32"/>
      <c r="AW32"/>
      <c r="AX32"/>
      <c r="AY32"/>
      <c r="AZ32"/>
      <c r="BA32"/>
      <c r="BB32"/>
      <c r="BC32"/>
      <c r="BD32" s="1"/>
      <c r="BE32"/>
      <c r="BF32"/>
      <c r="BG32" t="s">
        <v>156</v>
      </c>
      <c r="BH32" t="s">
        <v>126</v>
      </c>
      <c r="BI32" s="1" t="s">
        <v>232</v>
      </c>
      <c r="BJ32" t="s">
        <v>233</v>
      </c>
      <c r="BK32" t="s">
        <v>126</v>
      </c>
      <c r="BL32" s="9">
        <v>4</v>
      </c>
      <c r="BM32" s="9">
        <v>0</v>
      </c>
      <c r="BN32" s="9">
        <v>4</v>
      </c>
      <c r="BO32" s="9">
        <v>0</v>
      </c>
      <c r="BP32" s="9">
        <v>0</v>
      </c>
      <c r="BQ32" s="9">
        <v>0</v>
      </c>
      <c r="BR32" s="9">
        <f t="shared" si="6"/>
        <v>-4</v>
      </c>
      <c r="BS32" s="9">
        <f t="shared" si="7"/>
        <v>0</v>
      </c>
      <c r="BT32" s="9">
        <f t="shared" si="8"/>
        <v>-4</v>
      </c>
      <c r="BU32" s="9">
        <f t="shared" si="9"/>
        <v>0</v>
      </c>
      <c r="BV32" s="9">
        <f t="shared" si="10"/>
        <v>0</v>
      </c>
      <c r="BW32" s="9">
        <f t="shared" si="11"/>
        <v>0</v>
      </c>
      <c r="BX32" s="9">
        <f t="shared" si="12"/>
        <v>-4</v>
      </c>
      <c r="BY32" t="s">
        <v>129</v>
      </c>
      <c r="BZ32" t="s">
        <v>130</v>
      </c>
      <c r="CA32" t="s">
        <v>131</v>
      </c>
      <c r="CB32" t="s">
        <v>132</v>
      </c>
      <c r="CC32" t="s">
        <v>133</v>
      </c>
      <c r="CD32" t="s">
        <v>134</v>
      </c>
      <c r="CE32" t="s">
        <v>135</v>
      </c>
      <c r="CF32" t="s">
        <v>136</v>
      </c>
      <c r="CG32" t="s">
        <v>137</v>
      </c>
      <c r="CH32"/>
    </row>
    <row r="33" spans="1:86" x14ac:dyDescent="0.25">
      <c r="A33" t="s">
        <v>106</v>
      </c>
      <c r="B33" t="s">
        <v>107</v>
      </c>
      <c r="C33" s="1" t="str">
        <f t="shared" si="0"/>
        <v>CENTRE - Centre</v>
      </c>
      <c r="D33" t="s">
        <v>241</v>
      </c>
      <c r="E33" t="s">
        <v>108</v>
      </c>
      <c r="F33" s="1" t="str">
        <f t="shared" si="1"/>
        <v>S2010 - Secteur 2010</v>
      </c>
      <c r="G33" t="s">
        <v>243</v>
      </c>
      <c r="H33" t="s">
        <v>234</v>
      </c>
      <c r="I33" s="1" t="str">
        <f t="shared" si="2"/>
        <v>ACT2 - Activité 2</v>
      </c>
      <c r="J33"/>
      <c r="K33"/>
      <c r="L33"/>
      <c r="M33"/>
      <c r="N33"/>
      <c r="O33"/>
      <c r="P33"/>
      <c r="Q33"/>
      <c r="R33"/>
      <c r="S33"/>
      <c r="T33"/>
      <c r="U33"/>
      <c r="V33" s="1"/>
      <c r="W33" s="1"/>
      <c r="X33" s="1" t="s">
        <v>110</v>
      </c>
      <c r="Y33" s="1" t="s">
        <v>111</v>
      </c>
      <c r="Z33" s="1" t="str">
        <f t="shared" si="3"/>
        <v>PLCPTRES - Compte de résultat</v>
      </c>
      <c r="AA33" t="s">
        <v>112</v>
      </c>
      <c r="AB33" t="s">
        <v>113</v>
      </c>
      <c r="AC33" s="1" t="str">
        <f t="shared" si="4"/>
        <v>REHN - Benefice ou Perte</v>
      </c>
      <c r="AD33" t="s">
        <v>114</v>
      </c>
      <c r="AE33" s="1" t="s">
        <v>115</v>
      </c>
      <c r="AF33" s="1" t="str">
        <f t="shared" si="5"/>
        <v>REGW - Resultat avant impot (I-II+III-IV+V-VI)</v>
      </c>
      <c r="AG33" s="1" t="s">
        <v>116</v>
      </c>
      <c r="AH33" s="1" t="s">
        <v>117</v>
      </c>
      <c r="AI33" s="1" t="s">
        <v>118</v>
      </c>
      <c r="AJ33" s="1" t="s">
        <v>119</v>
      </c>
      <c r="AK33" t="s">
        <v>120</v>
      </c>
      <c r="AL33" t="s">
        <v>121</v>
      </c>
      <c r="AM33" t="s">
        <v>122</v>
      </c>
      <c r="AN33" s="1" t="s">
        <v>123</v>
      </c>
      <c r="AO33" s="1" t="s">
        <v>124</v>
      </c>
      <c r="AP33" s="1" t="s">
        <v>125</v>
      </c>
      <c r="AQ33" s="1"/>
      <c r="AR33" s="1"/>
      <c r="AS33" s="1"/>
      <c r="AT33"/>
      <c r="AU33"/>
      <c r="AV33"/>
      <c r="AW33"/>
      <c r="AX33"/>
      <c r="AY33"/>
      <c r="AZ33"/>
      <c r="BA33"/>
      <c r="BB33"/>
      <c r="BC33"/>
      <c r="BD33" s="1"/>
      <c r="BE33"/>
      <c r="BF33"/>
      <c r="BG33" t="s">
        <v>126</v>
      </c>
      <c r="BH33" t="s">
        <v>126</v>
      </c>
      <c r="BI33" s="1" t="s">
        <v>138</v>
      </c>
      <c r="BJ33" t="s">
        <v>139</v>
      </c>
      <c r="BK33" t="s">
        <v>126</v>
      </c>
      <c r="BL33" s="9">
        <v>1850</v>
      </c>
      <c r="BM33" s="9">
        <v>0</v>
      </c>
      <c r="BN33" s="9">
        <v>1850</v>
      </c>
      <c r="BO33" s="9">
        <v>0</v>
      </c>
      <c r="BP33" s="9">
        <v>0</v>
      </c>
      <c r="BQ33" s="9">
        <v>0</v>
      </c>
      <c r="BR33" s="9">
        <f t="shared" si="6"/>
        <v>1850</v>
      </c>
      <c r="BS33" s="9">
        <f t="shared" si="7"/>
        <v>0</v>
      </c>
      <c r="BT33" s="9">
        <f t="shared" si="8"/>
        <v>1850</v>
      </c>
      <c r="BU33" s="9">
        <f t="shared" si="9"/>
        <v>0</v>
      </c>
      <c r="BV33" s="9">
        <f t="shared" si="10"/>
        <v>0</v>
      </c>
      <c r="BW33" s="9">
        <f t="shared" si="11"/>
        <v>0</v>
      </c>
      <c r="BX33" s="9">
        <f t="shared" si="12"/>
        <v>1850</v>
      </c>
      <c r="BY33" t="s">
        <v>129</v>
      </c>
      <c r="BZ33" t="s">
        <v>130</v>
      </c>
      <c r="CA33" t="s">
        <v>131</v>
      </c>
      <c r="CB33" t="s">
        <v>132</v>
      </c>
      <c r="CC33" t="s">
        <v>133</v>
      </c>
      <c r="CD33" t="s">
        <v>134</v>
      </c>
      <c r="CE33" t="s">
        <v>135</v>
      </c>
      <c r="CF33" t="s">
        <v>136</v>
      </c>
      <c r="CG33" t="s">
        <v>137</v>
      </c>
      <c r="CH33"/>
    </row>
    <row r="34" spans="1:86" x14ac:dyDescent="0.25">
      <c r="A34" t="s">
        <v>106</v>
      </c>
      <c r="B34" t="s">
        <v>107</v>
      </c>
      <c r="C34" s="1" t="str">
        <f t="shared" si="0"/>
        <v>CENTRE - Centre</v>
      </c>
      <c r="D34" t="s">
        <v>241</v>
      </c>
      <c r="E34" t="s">
        <v>108</v>
      </c>
      <c r="F34" s="1" t="str">
        <f t="shared" si="1"/>
        <v>S2010 - Secteur 2010</v>
      </c>
      <c r="G34" t="s">
        <v>243</v>
      </c>
      <c r="H34" t="s">
        <v>234</v>
      </c>
      <c r="I34" s="1" t="str">
        <f t="shared" si="2"/>
        <v>ACT2 - Activité 2</v>
      </c>
      <c r="J34"/>
      <c r="K34"/>
      <c r="L34"/>
      <c r="M34"/>
      <c r="N34"/>
      <c r="O34"/>
      <c r="P34"/>
      <c r="Q34"/>
      <c r="R34"/>
      <c r="S34"/>
      <c r="T34"/>
      <c r="U34"/>
      <c r="V34" s="1"/>
      <c r="W34" s="1"/>
      <c r="X34" s="1" t="s">
        <v>110</v>
      </c>
      <c r="Y34" s="1" t="s">
        <v>111</v>
      </c>
      <c r="Z34" s="1" t="str">
        <f t="shared" si="3"/>
        <v>PLCPTRES - Compte de résultat</v>
      </c>
      <c r="AA34" t="s">
        <v>112</v>
      </c>
      <c r="AB34" t="s">
        <v>113</v>
      </c>
      <c r="AC34" s="1" t="str">
        <f t="shared" si="4"/>
        <v>REHN - Benefice ou Perte</v>
      </c>
      <c r="AD34" t="s">
        <v>114</v>
      </c>
      <c r="AE34" s="1" t="s">
        <v>115</v>
      </c>
      <c r="AF34" s="1" t="str">
        <f t="shared" si="5"/>
        <v>REGW - Resultat avant impot (I-II+III-IV+V-VI)</v>
      </c>
      <c r="AG34" s="1" t="s">
        <v>116</v>
      </c>
      <c r="AH34" s="1" t="s">
        <v>117</v>
      </c>
      <c r="AI34" s="1" t="s">
        <v>118</v>
      </c>
      <c r="AJ34" s="1" t="s">
        <v>119</v>
      </c>
      <c r="AK34" t="s">
        <v>120</v>
      </c>
      <c r="AL34" t="s">
        <v>121</v>
      </c>
      <c r="AM34" t="s">
        <v>140</v>
      </c>
      <c r="AN34" s="1" t="s">
        <v>141</v>
      </c>
      <c r="AO34" s="1"/>
      <c r="AP34" s="1"/>
      <c r="AQ34" s="1"/>
      <c r="AR34" s="1"/>
      <c r="AS34" s="1"/>
      <c r="AT34"/>
      <c r="AU34"/>
      <c r="AV34"/>
      <c r="AW34"/>
      <c r="AX34"/>
      <c r="AY34"/>
      <c r="AZ34"/>
      <c r="BA34"/>
      <c r="BB34"/>
      <c r="BC34"/>
      <c r="BD34" s="1"/>
      <c r="BE34"/>
      <c r="BF34"/>
      <c r="BG34" t="s">
        <v>126</v>
      </c>
      <c r="BH34" t="s">
        <v>126</v>
      </c>
      <c r="BI34" s="1" t="s">
        <v>142</v>
      </c>
      <c r="BJ34" t="s">
        <v>143</v>
      </c>
      <c r="BK34" t="s">
        <v>126</v>
      </c>
      <c r="BL34" s="9">
        <v>16066.7</v>
      </c>
      <c r="BM34" s="9">
        <v>0</v>
      </c>
      <c r="BN34" s="9">
        <v>16066.7</v>
      </c>
      <c r="BO34" s="9">
        <v>207.3</v>
      </c>
      <c r="BP34" s="9">
        <v>0</v>
      </c>
      <c r="BQ34" s="9">
        <v>207.3</v>
      </c>
      <c r="BR34" s="9">
        <f t="shared" si="6"/>
        <v>16066.7</v>
      </c>
      <c r="BS34" s="9">
        <f t="shared" si="7"/>
        <v>0</v>
      </c>
      <c r="BT34" s="9">
        <f t="shared" si="8"/>
        <v>16066.7</v>
      </c>
      <c r="BU34" s="9">
        <f t="shared" si="9"/>
        <v>207.3</v>
      </c>
      <c r="BV34" s="9">
        <f t="shared" si="10"/>
        <v>0</v>
      </c>
      <c r="BW34" s="9">
        <f t="shared" si="11"/>
        <v>207.3</v>
      </c>
      <c r="BX34" s="9">
        <f t="shared" si="12"/>
        <v>15859.400000000001</v>
      </c>
      <c r="BY34" t="s">
        <v>129</v>
      </c>
      <c r="BZ34" t="s">
        <v>130</v>
      </c>
      <c r="CA34" t="s">
        <v>131</v>
      </c>
      <c r="CB34" t="s">
        <v>132</v>
      </c>
      <c r="CC34" t="s">
        <v>133</v>
      </c>
      <c r="CD34" t="s">
        <v>134</v>
      </c>
      <c r="CE34" t="s">
        <v>135</v>
      </c>
      <c r="CF34" t="s">
        <v>136</v>
      </c>
      <c r="CG34" t="s">
        <v>137</v>
      </c>
      <c r="CH34"/>
    </row>
    <row r="35" spans="1:86" x14ac:dyDescent="0.25">
      <c r="A35" t="s">
        <v>106</v>
      </c>
      <c r="B35" t="s">
        <v>107</v>
      </c>
      <c r="C35" s="1" t="str">
        <f t="shared" ref="C35:C47" si="13">CONCATENATE(A35," - ",B35)</f>
        <v>CENTRE - Centre</v>
      </c>
      <c r="D35" t="s">
        <v>241</v>
      </c>
      <c r="E35" t="s">
        <v>108</v>
      </c>
      <c r="F35" s="1" t="str">
        <f t="shared" ref="F35:F47" si="14">CONCATENATE(D35," - ",E35)</f>
        <v>S2010 - Secteur 2010</v>
      </c>
      <c r="G35" t="s">
        <v>243</v>
      </c>
      <c r="H35" t="s">
        <v>234</v>
      </c>
      <c r="I35" s="1" t="str">
        <f t="shared" ref="I35:I47" si="15">CONCATENATE(G35," - ",H35)</f>
        <v>ACT2 - Activité 2</v>
      </c>
      <c r="J35"/>
      <c r="K35"/>
      <c r="L35"/>
      <c r="M35"/>
      <c r="N35"/>
      <c r="O35"/>
      <c r="P35"/>
      <c r="Q35"/>
      <c r="R35"/>
      <c r="S35"/>
      <c r="T35"/>
      <c r="U35"/>
      <c r="V35" s="1"/>
      <c r="W35" s="1"/>
      <c r="X35" s="1" t="s">
        <v>110</v>
      </c>
      <c r="Y35" s="1" t="s">
        <v>111</v>
      </c>
      <c r="Z35" s="1" t="str">
        <f t="shared" ref="Z35:Z47" si="16">CONCATENATE(X35," - ",Y35)</f>
        <v>PLCPTRES - Compte de résultat</v>
      </c>
      <c r="AA35" t="s">
        <v>112</v>
      </c>
      <c r="AB35" t="s">
        <v>113</v>
      </c>
      <c r="AC35" s="1" t="str">
        <f t="shared" ref="AC35:AC47" si="17">CONCATENATE(AA35," - ",AB35)</f>
        <v>REHN - Benefice ou Perte</v>
      </c>
      <c r="AD35" t="s">
        <v>114</v>
      </c>
      <c r="AE35" s="1" t="s">
        <v>115</v>
      </c>
      <c r="AF35" s="1" t="str">
        <f t="shared" ref="AF35:AF47" si="18">CONCATENATE(AD35," - ",AE35)</f>
        <v>REGW - Resultat avant impot (I-II+III-IV+V-VI)</v>
      </c>
      <c r="AG35" s="1" t="s">
        <v>116</v>
      </c>
      <c r="AH35" s="1" t="s">
        <v>117</v>
      </c>
      <c r="AI35" s="1" t="s">
        <v>118</v>
      </c>
      <c r="AJ35" s="1" t="s">
        <v>119</v>
      </c>
      <c r="AK35" t="s">
        <v>120</v>
      </c>
      <c r="AL35" t="s">
        <v>121</v>
      </c>
      <c r="AM35" t="s">
        <v>144</v>
      </c>
      <c r="AN35" s="1" t="s">
        <v>145</v>
      </c>
      <c r="AO35" s="1"/>
      <c r="AP35" s="1"/>
      <c r="AQ35" s="1"/>
      <c r="AR35" s="1"/>
      <c r="AS35" s="1"/>
      <c r="AT35"/>
      <c r="AU35"/>
      <c r="AV35"/>
      <c r="AW35"/>
      <c r="AX35"/>
      <c r="AY35"/>
      <c r="AZ35"/>
      <c r="BA35"/>
      <c r="BB35"/>
      <c r="BC35"/>
      <c r="BD35" s="1"/>
      <c r="BE35"/>
      <c r="BF35"/>
      <c r="BG35" t="s">
        <v>126</v>
      </c>
      <c r="BH35" t="s">
        <v>126</v>
      </c>
      <c r="BI35" s="1" t="s">
        <v>146</v>
      </c>
      <c r="BJ35" t="s">
        <v>147</v>
      </c>
      <c r="BK35" t="s">
        <v>126</v>
      </c>
      <c r="BL35" s="9">
        <v>0</v>
      </c>
      <c r="BM35" s="9">
        <v>0</v>
      </c>
      <c r="BN35" s="9">
        <v>0</v>
      </c>
      <c r="BO35" s="9">
        <v>900</v>
      </c>
      <c r="BP35" s="9">
        <v>0</v>
      </c>
      <c r="BQ35" s="9">
        <v>900</v>
      </c>
      <c r="BR35" s="9">
        <f t="shared" ref="BR35:BR48" si="19">IF(BH35="C",IF(BG35="D",BL35*-1,BL35),IF(BG35="C",BL35*-1,BL35))</f>
        <v>0</v>
      </c>
      <c r="BS35" s="9">
        <f t="shared" ref="BS35:BS48" si="20">IF(BH35="C",IF(BG35="D",BM35*-1,BM35),IF(BG35="C",BM35*-1,BM35))</f>
        <v>0</v>
      </c>
      <c r="BT35" s="9">
        <f t="shared" ref="BT35:BT47" si="21">IF(BH35="C",IF(BG35="D",BN35*-1,BN35),IF(BG35="C",BN35*-1,BN35))</f>
        <v>0</v>
      </c>
      <c r="BU35" s="9">
        <f t="shared" ref="BU35:BU48" si="22">IF(BH35="C",IF(BG35="D",BO35*-1,BO35),IF(BG35="C",BO35*-1,BO35))</f>
        <v>900</v>
      </c>
      <c r="BV35" s="9">
        <f t="shared" ref="BV35:BV48" si="23">IF(BH35="C",IF(BG35="D",BP35*-1,BP35),IF(BG35="C",BP35*-1,BP35))</f>
        <v>0</v>
      </c>
      <c r="BW35" s="9">
        <f t="shared" ref="BW35:BW48" si="24">IF(BH35="C",IF(BG35="D",BQ35*-1,BQ35),IF(BG35="C",BQ35*-1,BQ35))</f>
        <v>900</v>
      </c>
      <c r="BX35" s="9">
        <f t="shared" ref="BX35:BX48" si="25">BT35-BW35</f>
        <v>-900</v>
      </c>
      <c r="BY35" t="s">
        <v>129</v>
      </c>
      <c r="BZ35" t="s">
        <v>130</v>
      </c>
      <c r="CA35" t="s">
        <v>131</v>
      </c>
      <c r="CB35" t="s">
        <v>132</v>
      </c>
      <c r="CC35" t="s">
        <v>133</v>
      </c>
      <c r="CD35" t="s">
        <v>134</v>
      </c>
      <c r="CE35" t="s">
        <v>135</v>
      </c>
      <c r="CF35" t="s">
        <v>136</v>
      </c>
      <c r="CG35" t="s">
        <v>137</v>
      </c>
      <c r="CH35"/>
    </row>
    <row r="36" spans="1:86" x14ac:dyDescent="0.25">
      <c r="A36" t="s">
        <v>106</v>
      </c>
      <c r="B36" t="s">
        <v>107</v>
      </c>
      <c r="C36" s="1" t="str">
        <f t="shared" si="13"/>
        <v>CENTRE - Centre</v>
      </c>
      <c r="D36" t="s">
        <v>241</v>
      </c>
      <c r="E36" t="s">
        <v>108</v>
      </c>
      <c r="F36" s="1" t="str">
        <f t="shared" si="14"/>
        <v>S2010 - Secteur 2010</v>
      </c>
      <c r="G36" t="s">
        <v>243</v>
      </c>
      <c r="H36" t="s">
        <v>234</v>
      </c>
      <c r="I36" s="1" t="str">
        <f t="shared" si="15"/>
        <v>ACT2 - Activité 2</v>
      </c>
      <c r="J36"/>
      <c r="K36"/>
      <c r="L36"/>
      <c r="M36"/>
      <c r="N36"/>
      <c r="O36"/>
      <c r="P36"/>
      <c r="Q36"/>
      <c r="R36"/>
      <c r="S36"/>
      <c r="T36"/>
      <c r="U36"/>
      <c r="V36" s="1"/>
      <c r="W36" s="1"/>
      <c r="X36" s="1" t="s">
        <v>110</v>
      </c>
      <c r="Y36" s="1" t="s">
        <v>111</v>
      </c>
      <c r="Z36" s="1" t="str">
        <f t="shared" si="16"/>
        <v>PLCPTRES - Compte de résultat</v>
      </c>
      <c r="AA36" t="s">
        <v>112</v>
      </c>
      <c r="AB36" t="s">
        <v>113</v>
      </c>
      <c r="AC36" s="1" t="str">
        <f t="shared" si="17"/>
        <v>REHN - Benefice ou Perte</v>
      </c>
      <c r="AD36" t="s">
        <v>114</v>
      </c>
      <c r="AE36" s="1" t="s">
        <v>115</v>
      </c>
      <c r="AF36" s="1" t="str">
        <f t="shared" si="18"/>
        <v>REGW - Resultat avant impot (I-II+III-IV+V-VI)</v>
      </c>
      <c r="AG36" s="1" t="s">
        <v>116</v>
      </c>
      <c r="AH36" s="1" t="s">
        <v>117</v>
      </c>
      <c r="AI36" s="1" t="s">
        <v>152</v>
      </c>
      <c r="AJ36" s="1" t="s">
        <v>153</v>
      </c>
      <c r="AK36" t="s">
        <v>154</v>
      </c>
      <c r="AL36" t="s">
        <v>155</v>
      </c>
      <c r="AM36"/>
      <c r="AN36" s="1"/>
      <c r="AO36" s="1"/>
      <c r="AP36" s="1"/>
      <c r="AQ36" s="1"/>
      <c r="AR36" s="1"/>
      <c r="AS36" s="1"/>
      <c r="AT36"/>
      <c r="AU36"/>
      <c r="AV36"/>
      <c r="AW36"/>
      <c r="AX36"/>
      <c r="AY36"/>
      <c r="AZ36"/>
      <c r="BA36"/>
      <c r="BB36"/>
      <c r="BC36"/>
      <c r="BD36" s="1"/>
      <c r="BE36"/>
      <c r="BF36"/>
      <c r="BG36" t="s">
        <v>156</v>
      </c>
      <c r="BH36" t="s">
        <v>126</v>
      </c>
      <c r="BI36" s="1" t="s">
        <v>157</v>
      </c>
      <c r="BJ36" t="s">
        <v>158</v>
      </c>
      <c r="BK36" t="s">
        <v>126</v>
      </c>
      <c r="BL36" s="9">
        <v>-1.23</v>
      </c>
      <c r="BM36" s="9">
        <v>0</v>
      </c>
      <c r="BN36" s="9">
        <v>-1.23</v>
      </c>
      <c r="BO36" s="9">
        <v>-500</v>
      </c>
      <c r="BP36" s="9">
        <v>0</v>
      </c>
      <c r="BQ36" s="9">
        <v>-500</v>
      </c>
      <c r="BR36" s="9">
        <f t="shared" si="19"/>
        <v>1.23</v>
      </c>
      <c r="BS36" s="9">
        <f t="shared" si="20"/>
        <v>0</v>
      </c>
      <c r="BT36" s="9">
        <f t="shared" si="21"/>
        <v>1.23</v>
      </c>
      <c r="BU36" s="9">
        <f t="shared" si="22"/>
        <v>500</v>
      </c>
      <c r="BV36" s="9">
        <f t="shared" si="23"/>
        <v>0</v>
      </c>
      <c r="BW36" s="9">
        <f t="shared" si="24"/>
        <v>500</v>
      </c>
      <c r="BX36" s="9">
        <f t="shared" si="25"/>
        <v>-498.77</v>
      </c>
      <c r="BY36" t="s">
        <v>129</v>
      </c>
      <c r="BZ36" t="s">
        <v>130</v>
      </c>
      <c r="CA36" t="s">
        <v>131</v>
      </c>
      <c r="CB36" t="s">
        <v>132</v>
      </c>
      <c r="CC36" t="s">
        <v>133</v>
      </c>
      <c r="CD36" t="s">
        <v>134</v>
      </c>
      <c r="CE36" t="s">
        <v>135</v>
      </c>
      <c r="CF36" t="s">
        <v>136</v>
      </c>
      <c r="CG36" t="s">
        <v>137</v>
      </c>
      <c r="CH36"/>
    </row>
    <row r="37" spans="1:86" x14ac:dyDescent="0.25">
      <c r="A37" t="s">
        <v>106</v>
      </c>
      <c r="B37" t="s">
        <v>107</v>
      </c>
      <c r="C37" s="1" t="str">
        <f t="shared" si="13"/>
        <v>CENTRE - Centre</v>
      </c>
      <c r="D37" t="s">
        <v>241</v>
      </c>
      <c r="E37" t="s">
        <v>108</v>
      </c>
      <c r="F37" s="1" t="str">
        <f t="shared" si="14"/>
        <v>S2010 - Secteur 2010</v>
      </c>
      <c r="G37" t="s">
        <v>243</v>
      </c>
      <c r="H37" t="s">
        <v>234</v>
      </c>
      <c r="I37" s="1" t="str">
        <f t="shared" si="15"/>
        <v>ACT2 - Activité 2</v>
      </c>
      <c r="J37"/>
      <c r="K37"/>
      <c r="L37"/>
      <c r="M37"/>
      <c r="N37"/>
      <c r="O37"/>
      <c r="P37"/>
      <c r="Q37"/>
      <c r="R37"/>
      <c r="S37"/>
      <c r="T37"/>
      <c r="U37"/>
      <c r="V37" s="1"/>
      <c r="W37" s="1"/>
      <c r="X37" s="1" t="s">
        <v>110</v>
      </c>
      <c r="Y37" s="1" t="s">
        <v>111</v>
      </c>
      <c r="Z37" s="1" t="str">
        <f t="shared" si="16"/>
        <v>PLCPTRES - Compte de résultat</v>
      </c>
      <c r="AA37" t="s">
        <v>112</v>
      </c>
      <c r="AB37" t="s">
        <v>113</v>
      </c>
      <c r="AC37" s="1" t="str">
        <f t="shared" si="17"/>
        <v>REHN - Benefice ou Perte</v>
      </c>
      <c r="AD37" t="s">
        <v>114</v>
      </c>
      <c r="AE37" s="1" t="s">
        <v>115</v>
      </c>
      <c r="AF37" s="1" t="str">
        <f t="shared" si="18"/>
        <v>REGW - Resultat avant impot (I-II+III-IV+V-VI)</v>
      </c>
      <c r="AG37" s="1" t="s">
        <v>116</v>
      </c>
      <c r="AH37" s="1" t="s">
        <v>117</v>
      </c>
      <c r="AI37" s="1" t="s">
        <v>152</v>
      </c>
      <c r="AJ37" s="1" t="s">
        <v>153</v>
      </c>
      <c r="AK37" t="s">
        <v>159</v>
      </c>
      <c r="AL37" t="s">
        <v>160</v>
      </c>
      <c r="AM37"/>
      <c r="AN37" s="1"/>
      <c r="AO37" s="1"/>
      <c r="AP37" s="1"/>
      <c r="AQ37" s="1"/>
      <c r="AR37" s="1"/>
      <c r="AS37" s="1"/>
      <c r="AT37"/>
      <c r="AU37"/>
      <c r="AV37"/>
      <c r="AW37"/>
      <c r="AX37"/>
      <c r="AY37"/>
      <c r="AZ37"/>
      <c r="BA37"/>
      <c r="BB37"/>
      <c r="BC37"/>
      <c r="BD37" s="1"/>
      <c r="BE37"/>
      <c r="BF37"/>
      <c r="BG37" t="s">
        <v>156</v>
      </c>
      <c r="BH37" t="s">
        <v>126</v>
      </c>
      <c r="BI37" s="1" t="s">
        <v>163</v>
      </c>
      <c r="BJ37" t="s">
        <v>164</v>
      </c>
      <c r="BK37" t="s">
        <v>126</v>
      </c>
      <c r="BL37" s="9">
        <v>53791.26</v>
      </c>
      <c r="BM37" s="9">
        <v>0</v>
      </c>
      <c r="BN37" s="9">
        <v>53791.26</v>
      </c>
      <c r="BO37" s="9">
        <v>0</v>
      </c>
      <c r="BP37" s="9">
        <v>0</v>
      </c>
      <c r="BQ37" s="9">
        <v>0</v>
      </c>
      <c r="BR37" s="9">
        <f t="shared" si="19"/>
        <v>-53791.26</v>
      </c>
      <c r="BS37" s="9">
        <f t="shared" si="20"/>
        <v>0</v>
      </c>
      <c r="BT37" s="9">
        <f t="shared" si="21"/>
        <v>-53791.26</v>
      </c>
      <c r="BU37" s="9">
        <f t="shared" si="22"/>
        <v>0</v>
      </c>
      <c r="BV37" s="9">
        <f t="shared" si="23"/>
        <v>0</v>
      </c>
      <c r="BW37" s="9">
        <f t="shared" si="24"/>
        <v>0</v>
      </c>
      <c r="BX37" s="9">
        <f t="shared" si="25"/>
        <v>-53791.26</v>
      </c>
      <c r="BY37" t="s">
        <v>129</v>
      </c>
      <c r="BZ37" t="s">
        <v>130</v>
      </c>
      <c r="CA37" t="s">
        <v>131</v>
      </c>
      <c r="CB37" t="s">
        <v>132</v>
      </c>
      <c r="CC37" t="s">
        <v>133</v>
      </c>
      <c r="CD37" t="s">
        <v>134</v>
      </c>
      <c r="CE37" t="s">
        <v>135</v>
      </c>
      <c r="CF37" t="s">
        <v>136</v>
      </c>
      <c r="CG37" t="s">
        <v>137</v>
      </c>
      <c r="CH37"/>
    </row>
    <row r="38" spans="1:86" x14ac:dyDescent="0.25">
      <c r="A38" t="s">
        <v>106</v>
      </c>
      <c r="B38" t="s">
        <v>107</v>
      </c>
      <c r="C38" s="1" t="str">
        <f t="shared" si="13"/>
        <v>CENTRE - Centre</v>
      </c>
      <c r="D38" t="s">
        <v>241</v>
      </c>
      <c r="E38" t="s">
        <v>108</v>
      </c>
      <c r="F38" s="1" t="str">
        <f t="shared" si="14"/>
        <v>S2010 - Secteur 2010</v>
      </c>
      <c r="G38" t="s">
        <v>243</v>
      </c>
      <c r="H38" t="s">
        <v>234</v>
      </c>
      <c r="I38" s="1" t="str">
        <f t="shared" si="15"/>
        <v>ACT2 - Activité 2</v>
      </c>
      <c r="J38"/>
      <c r="K38"/>
      <c r="L38"/>
      <c r="M38"/>
      <c r="N38"/>
      <c r="O38"/>
      <c r="P38"/>
      <c r="Q38"/>
      <c r="R38"/>
      <c r="S38"/>
      <c r="T38"/>
      <c r="U38"/>
      <c r="V38" s="1"/>
      <c r="W38" s="1"/>
      <c r="X38" s="1" t="s">
        <v>110</v>
      </c>
      <c r="Y38" s="1" t="s">
        <v>111</v>
      </c>
      <c r="Z38" s="1" t="str">
        <f t="shared" si="16"/>
        <v>PLCPTRES - Compte de résultat</v>
      </c>
      <c r="AA38" t="s">
        <v>112</v>
      </c>
      <c r="AB38" t="s">
        <v>113</v>
      </c>
      <c r="AC38" s="1" t="str">
        <f t="shared" si="17"/>
        <v>REHN - Benefice ou Perte</v>
      </c>
      <c r="AD38" t="s">
        <v>114</v>
      </c>
      <c r="AE38" s="1" t="s">
        <v>115</v>
      </c>
      <c r="AF38" s="1" t="str">
        <f t="shared" si="18"/>
        <v>REGW - Resultat avant impot (I-II+III-IV+V-VI)</v>
      </c>
      <c r="AG38" s="1" t="s">
        <v>116</v>
      </c>
      <c r="AH38" s="1" t="s">
        <v>117</v>
      </c>
      <c r="AI38" s="1" t="s">
        <v>152</v>
      </c>
      <c r="AJ38" s="1" t="s">
        <v>153</v>
      </c>
      <c r="AK38" t="s">
        <v>159</v>
      </c>
      <c r="AL38" t="s">
        <v>160</v>
      </c>
      <c r="AM38"/>
      <c r="AN38" s="1"/>
      <c r="AO38" s="1"/>
      <c r="AP38" s="1"/>
      <c r="AQ38" s="1"/>
      <c r="AR38" s="1"/>
      <c r="AS38" s="1"/>
      <c r="AT38"/>
      <c r="AU38"/>
      <c r="AV38"/>
      <c r="AW38"/>
      <c r="AX38"/>
      <c r="AY38"/>
      <c r="AZ38"/>
      <c r="BA38"/>
      <c r="BB38"/>
      <c r="BC38"/>
      <c r="BD38" s="1"/>
      <c r="BE38"/>
      <c r="BF38"/>
      <c r="BG38" t="s">
        <v>156</v>
      </c>
      <c r="BH38" t="s">
        <v>126</v>
      </c>
      <c r="BI38" s="1" t="s">
        <v>167</v>
      </c>
      <c r="BJ38" t="s">
        <v>168</v>
      </c>
      <c r="BK38" t="s">
        <v>126</v>
      </c>
      <c r="BL38" s="9">
        <v>1190.43</v>
      </c>
      <c r="BM38" s="9">
        <v>0</v>
      </c>
      <c r="BN38" s="9">
        <v>1190.43</v>
      </c>
      <c r="BO38" s="9">
        <v>-6172.33</v>
      </c>
      <c r="BP38" s="9">
        <v>0</v>
      </c>
      <c r="BQ38" s="9">
        <v>-6172.33</v>
      </c>
      <c r="BR38" s="9">
        <f t="shared" si="19"/>
        <v>-1190.43</v>
      </c>
      <c r="BS38" s="9">
        <f t="shared" si="20"/>
        <v>0</v>
      </c>
      <c r="BT38" s="9">
        <f t="shared" si="21"/>
        <v>-1190.43</v>
      </c>
      <c r="BU38" s="9">
        <f t="shared" si="22"/>
        <v>6172.33</v>
      </c>
      <c r="BV38" s="9">
        <f t="shared" si="23"/>
        <v>0</v>
      </c>
      <c r="BW38" s="9">
        <f t="shared" si="24"/>
        <v>6172.33</v>
      </c>
      <c r="BX38" s="9">
        <f t="shared" si="25"/>
        <v>-7362.76</v>
      </c>
      <c r="BY38" t="s">
        <v>129</v>
      </c>
      <c r="BZ38" t="s">
        <v>130</v>
      </c>
      <c r="CA38" t="s">
        <v>131</v>
      </c>
      <c r="CB38" t="s">
        <v>132</v>
      </c>
      <c r="CC38" t="s">
        <v>133</v>
      </c>
      <c r="CD38" t="s">
        <v>134</v>
      </c>
      <c r="CE38" t="s">
        <v>135</v>
      </c>
      <c r="CF38" t="s">
        <v>136</v>
      </c>
      <c r="CG38" t="s">
        <v>137</v>
      </c>
      <c r="CH38"/>
    </row>
    <row r="39" spans="1:86" x14ac:dyDescent="0.25">
      <c r="A39" t="s">
        <v>106</v>
      </c>
      <c r="B39" t="s">
        <v>107</v>
      </c>
      <c r="C39" s="1" t="str">
        <f t="shared" si="13"/>
        <v>CENTRE - Centre</v>
      </c>
      <c r="D39" t="s">
        <v>241</v>
      </c>
      <c r="E39" t="s">
        <v>108</v>
      </c>
      <c r="F39" s="1" t="str">
        <f t="shared" si="14"/>
        <v>S2010 - Secteur 2010</v>
      </c>
      <c r="G39" t="s">
        <v>243</v>
      </c>
      <c r="H39" t="s">
        <v>234</v>
      </c>
      <c r="I39" s="1" t="str">
        <f t="shared" si="15"/>
        <v>ACT2 - Activité 2</v>
      </c>
      <c r="J39"/>
      <c r="K39"/>
      <c r="L39"/>
      <c r="M39"/>
      <c r="N39"/>
      <c r="O39"/>
      <c r="P39"/>
      <c r="Q39"/>
      <c r="R39"/>
      <c r="S39"/>
      <c r="T39"/>
      <c r="U39"/>
      <c r="V39" s="1"/>
      <c r="W39" s="1"/>
      <c r="X39" s="1" t="s">
        <v>110</v>
      </c>
      <c r="Y39" s="1" t="s">
        <v>111</v>
      </c>
      <c r="Z39" s="1" t="str">
        <f t="shared" si="16"/>
        <v>PLCPTRES - Compte de résultat</v>
      </c>
      <c r="AA39" t="s">
        <v>112</v>
      </c>
      <c r="AB39" t="s">
        <v>113</v>
      </c>
      <c r="AC39" s="1" t="str">
        <f t="shared" si="17"/>
        <v>REHN - Benefice ou Perte</v>
      </c>
      <c r="AD39" t="s">
        <v>114</v>
      </c>
      <c r="AE39" s="1" t="s">
        <v>115</v>
      </c>
      <c r="AF39" s="1" t="str">
        <f t="shared" si="18"/>
        <v>REGW - Resultat avant impot (I-II+III-IV+V-VI)</v>
      </c>
      <c r="AG39" s="1" t="s">
        <v>179</v>
      </c>
      <c r="AH39" s="1" t="s">
        <v>180</v>
      </c>
      <c r="AI39" s="1" t="s">
        <v>181</v>
      </c>
      <c r="AJ39" s="1" t="s">
        <v>182</v>
      </c>
      <c r="AK39" t="s">
        <v>183</v>
      </c>
      <c r="AL39" t="s">
        <v>184</v>
      </c>
      <c r="AM39"/>
      <c r="AN39" s="1"/>
      <c r="AO39" s="1"/>
      <c r="AP39" s="1"/>
      <c r="AQ39" s="1"/>
      <c r="AR39" s="1"/>
      <c r="AS39" s="1"/>
      <c r="AT39"/>
      <c r="AU39"/>
      <c r="AV39"/>
      <c r="AW39"/>
      <c r="AX39"/>
      <c r="AY39"/>
      <c r="AZ39"/>
      <c r="BA39"/>
      <c r="BB39"/>
      <c r="BC39"/>
      <c r="BD39" s="1"/>
      <c r="BE39"/>
      <c r="BF39"/>
      <c r="BG39" t="s">
        <v>126</v>
      </c>
      <c r="BH39" t="s">
        <v>126</v>
      </c>
      <c r="BI39" s="1" t="s">
        <v>187</v>
      </c>
      <c r="BJ39" t="s">
        <v>188</v>
      </c>
      <c r="BK39" t="s">
        <v>126</v>
      </c>
      <c r="BL39" s="9">
        <v>0</v>
      </c>
      <c r="BM39" s="9">
        <v>0</v>
      </c>
      <c r="BN39" s="9">
        <v>0</v>
      </c>
      <c r="BO39" s="9">
        <v>0.8</v>
      </c>
      <c r="BP39" s="9">
        <v>0</v>
      </c>
      <c r="BQ39" s="9">
        <v>0.8</v>
      </c>
      <c r="BR39" s="9">
        <f t="shared" si="19"/>
        <v>0</v>
      </c>
      <c r="BS39" s="9">
        <f t="shared" si="20"/>
        <v>0</v>
      </c>
      <c r="BT39" s="9">
        <f t="shared" si="21"/>
        <v>0</v>
      </c>
      <c r="BU39" s="9">
        <f t="shared" si="22"/>
        <v>0.8</v>
      </c>
      <c r="BV39" s="9">
        <f t="shared" si="23"/>
        <v>0</v>
      </c>
      <c r="BW39" s="9">
        <f t="shared" si="24"/>
        <v>0.8</v>
      </c>
      <c r="BX39" s="9">
        <f t="shared" si="25"/>
        <v>-0.8</v>
      </c>
      <c r="BY39" t="s">
        <v>129</v>
      </c>
      <c r="BZ39" t="s">
        <v>130</v>
      </c>
      <c r="CA39" t="s">
        <v>131</v>
      </c>
      <c r="CB39" t="s">
        <v>132</v>
      </c>
      <c r="CC39" t="s">
        <v>133</v>
      </c>
      <c r="CD39" t="s">
        <v>134</v>
      </c>
      <c r="CE39" t="s">
        <v>135</v>
      </c>
      <c r="CF39" t="s">
        <v>136</v>
      </c>
      <c r="CG39" t="s">
        <v>137</v>
      </c>
      <c r="CH39"/>
    </row>
    <row r="40" spans="1:86" x14ac:dyDescent="0.25">
      <c r="A40" t="s">
        <v>106</v>
      </c>
      <c r="B40" t="s">
        <v>107</v>
      </c>
      <c r="C40" s="1" t="str">
        <f t="shared" si="13"/>
        <v>CENTRE - Centre</v>
      </c>
      <c r="D40" t="s">
        <v>241</v>
      </c>
      <c r="E40" t="s">
        <v>108</v>
      </c>
      <c r="F40" s="1" t="str">
        <f t="shared" si="14"/>
        <v>S2010 - Secteur 2010</v>
      </c>
      <c r="G40" t="s">
        <v>243</v>
      </c>
      <c r="H40" t="s">
        <v>234</v>
      </c>
      <c r="I40" s="1" t="str">
        <f t="shared" si="15"/>
        <v>ACT2 - Activité 2</v>
      </c>
      <c r="J40"/>
      <c r="K40"/>
      <c r="L40"/>
      <c r="M40"/>
      <c r="N40"/>
      <c r="O40"/>
      <c r="P40"/>
      <c r="Q40"/>
      <c r="R40"/>
      <c r="S40"/>
      <c r="T40"/>
      <c r="U40"/>
      <c r="V40" s="1"/>
      <c r="W40" s="1"/>
      <c r="X40" s="1" t="s">
        <v>110</v>
      </c>
      <c r="Y40" s="1" t="s">
        <v>111</v>
      </c>
      <c r="Z40" s="1" t="str">
        <f t="shared" si="16"/>
        <v>PLCPTRES - Compte de résultat</v>
      </c>
      <c r="AA40" t="s">
        <v>112</v>
      </c>
      <c r="AB40" t="s">
        <v>113</v>
      </c>
      <c r="AC40" s="1" t="str">
        <f t="shared" si="17"/>
        <v>REHN - Benefice ou Perte</v>
      </c>
      <c r="AD40" t="s">
        <v>114</v>
      </c>
      <c r="AE40" s="1" t="s">
        <v>115</v>
      </c>
      <c r="AF40" s="1" t="str">
        <f t="shared" si="18"/>
        <v>REGW - Resultat avant impot (I-II+III-IV+V-VI)</v>
      </c>
      <c r="AG40" s="1" t="s">
        <v>179</v>
      </c>
      <c r="AH40" s="1" t="s">
        <v>180</v>
      </c>
      <c r="AI40" s="1" t="s">
        <v>181</v>
      </c>
      <c r="AJ40" s="1" t="s">
        <v>182</v>
      </c>
      <c r="AK40" t="s">
        <v>183</v>
      </c>
      <c r="AL40" t="s">
        <v>184</v>
      </c>
      <c r="AM40"/>
      <c r="AN40" s="1"/>
      <c r="AO40" s="1"/>
      <c r="AP40" s="1"/>
      <c r="AQ40" s="1"/>
      <c r="AR40" s="1"/>
      <c r="AS40" s="1"/>
      <c r="AT40"/>
      <c r="AU40"/>
      <c r="AV40"/>
      <c r="AW40"/>
      <c r="AX40"/>
      <c r="AY40"/>
      <c r="AZ40"/>
      <c r="BA40"/>
      <c r="BB40"/>
      <c r="BC40"/>
      <c r="BD40" s="1"/>
      <c r="BE40"/>
      <c r="BF40"/>
      <c r="BG40" t="s">
        <v>126</v>
      </c>
      <c r="BH40" t="s">
        <v>126</v>
      </c>
      <c r="BI40" s="1" t="s">
        <v>190</v>
      </c>
      <c r="BJ40" t="s">
        <v>191</v>
      </c>
      <c r="BK40" t="s">
        <v>126</v>
      </c>
      <c r="BL40" s="9">
        <v>0.34</v>
      </c>
      <c r="BM40" s="9">
        <v>0</v>
      </c>
      <c r="BN40" s="9">
        <v>0.34</v>
      </c>
      <c r="BO40" s="9">
        <v>0</v>
      </c>
      <c r="BP40" s="9">
        <v>0</v>
      </c>
      <c r="BQ40" s="9">
        <v>0</v>
      </c>
      <c r="BR40" s="9">
        <f t="shared" si="19"/>
        <v>0.34</v>
      </c>
      <c r="BS40" s="9">
        <f t="shared" si="20"/>
        <v>0</v>
      </c>
      <c r="BT40" s="9">
        <f t="shared" si="21"/>
        <v>0.34</v>
      </c>
      <c r="BU40" s="9">
        <f t="shared" si="22"/>
        <v>0</v>
      </c>
      <c r="BV40" s="9">
        <f t="shared" si="23"/>
        <v>0</v>
      </c>
      <c r="BW40" s="9">
        <f t="shared" si="24"/>
        <v>0</v>
      </c>
      <c r="BX40" s="9">
        <f t="shared" si="25"/>
        <v>0.34</v>
      </c>
      <c r="BY40" t="s">
        <v>129</v>
      </c>
      <c r="BZ40" t="s">
        <v>130</v>
      </c>
      <c r="CA40" t="s">
        <v>131</v>
      </c>
      <c r="CB40" t="s">
        <v>132</v>
      </c>
      <c r="CC40" t="s">
        <v>133</v>
      </c>
      <c r="CD40" t="s">
        <v>134</v>
      </c>
      <c r="CE40" t="s">
        <v>135</v>
      </c>
      <c r="CF40" t="s">
        <v>136</v>
      </c>
      <c r="CG40" t="s">
        <v>137</v>
      </c>
      <c r="CH40"/>
    </row>
    <row r="41" spans="1:86" x14ac:dyDescent="0.25">
      <c r="A41" t="s">
        <v>106</v>
      </c>
      <c r="B41" t="s">
        <v>107</v>
      </c>
      <c r="C41" s="1" t="str">
        <f t="shared" si="13"/>
        <v>CENTRE - Centre</v>
      </c>
      <c r="D41" t="s">
        <v>241</v>
      </c>
      <c r="E41" t="s">
        <v>108</v>
      </c>
      <c r="F41" s="1" t="str">
        <f t="shared" si="14"/>
        <v>S2010 - Secteur 2010</v>
      </c>
      <c r="G41" t="s">
        <v>243</v>
      </c>
      <c r="H41" t="s">
        <v>234</v>
      </c>
      <c r="I41" s="1" t="str">
        <f t="shared" si="15"/>
        <v>ACT2 - Activité 2</v>
      </c>
      <c r="J41"/>
      <c r="K41"/>
      <c r="L41"/>
      <c r="M41"/>
      <c r="N41"/>
      <c r="O41"/>
      <c r="P41"/>
      <c r="Q41"/>
      <c r="R41"/>
      <c r="S41"/>
      <c r="T41"/>
      <c r="U41"/>
      <c r="V41" s="1"/>
      <c r="W41" s="1"/>
      <c r="X41" s="1" t="s">
        <v>110</v>
      </c>
      <c r="Y41" s="1" t="s">
        <v>111</v>
      </c>
      <c r="Z41" s="1" t="str">
        <f t="shared" si="16"/>
        <v>PLCPTRES - Compte de résultat</v>
      </c>
      <c r="AA41" t="s">
        <v>112</v>
      </c>
      <c r="AB41" t="s">
        <v>113</v>
      </c>
      <c r="AC41" s="1" t="str">
        <f t="shared" si="17"/>
        <v>REHN - Benefice ou Perte</v>
      </c>
      <c r="AD41" t="s">
        <v>114</v>
      </c>
      <c r="AE41" s="1" t="s">
        <v>115</v>
      </c>
      <c r="AF41" s="1" t="str">
        <f t="shared" si="18"/>
        <v>REGW - Resultat avant impot (I-II+III-IV+V-VI)</v>
      </c>
      <c r="AG41" s="1" t="s">
        <v>179</v>
      </c>
      <c r="AH41" s="1" t="s">
        <v>180</v>
      </c>
      <c r="AI41" s="1" t="s">
        <v>181</v>
      </c>
      <c r="AJ41" s="1" t="s">
        <v>182</v>
      </c>
      <c r="AK41" t="s">
        <v>192</v>
      </c>
      <c r="AL41" t="s">
        <v>193</v>
      </c>
      <c r="AM41"/>
      <c r="AN41" s="1"/>
      <c r="AO41" s="1"/>
      <c r="AP41" s="1"/>
      <c r="AQ41" s="1"/>
      <c r="AR41" s="1"/>
      <c r="AS41" s="1"/>
      <c r="AT41"/>
      <c r="AU41"/>
      <c r="AV41"/>
      <c r="AW41"/>
      <c r="AX41"/>
      <c r="AY41"/>
      <c r="AZ41"/>
      <c r="BA41"/>
      <c r="BB41"/>
      <c r="BC41"/>
      <c r="BD41" s="1"/>
      <c r="BE41"/>
      <c r="BF41"/>
      <c r="BG41" t="s">
        <v>126</v>
      </c>
      <c r="BH41" t="s">
        <v>126</v>
      </c>
      <c r="BI41" s="1" t="s">
        <v>194</v>
      </c>
      <c r="BJ41" t="s">
        <v>195</v>
      </c>
      <c r="BK41" t="s">
        <v>126</v>
      </c>
      <c r="BL41" s="9">
        <v>0</v>
      </c>
      <c r="BM41" s="9">
        <v>0</v>
      </c>
      <c r="BN41" s="9">
        <v>0</v>
      </c>
      <c r="BO41" s="9">
        <v>14224.64</v>
      </c>
      <c r="BP41" s="9">
        <v>0</v>
      </c>
      <c r="BQ41" s="9">
        <v>14224.64</v>
      </c>
      <c r="BR41" s="9">
        <f t="shared" si="19"/>
        <v>0</v>
      </c>
      <c r="BS41" s="9">
        <f t="shared" si="20"/>
        <v>0</v>
      </c>
      <c r="BT41" s="9">
        <f t="shared" si="21"/>
        <v>0</v>
      </c>
      <c r="BU41" s="9">
        <f t="shared" si="22"/>
        <v>14224.64</v>
      </c>
      <c r="BV41" s="9">
        <f t="shared" si="23"/>
        <v>0</v>
      </c>
      <c r="BW41" s="9">
        <f t="shared" si="24"/>
        <v>14224.64</v>
      </c>
      <c r="BX41" s="9">
        <f t="shared" si="25"/>
        <v>-14224.64</v>
      </c>
      <c r="BY41" t="s">
        <v>129</v>
      </c>
      <c r="BZ41" t="s">
        <v>130</v>
      </c>
      <c r="CA41" t="s">
        <v>131</v>
      </c>
      <c r="CB41" t="s">
        <v>132</v>
      </c>
      <c r="CC41" t="s">
        <v>133</v>
      </c>
      <c r="CD41" t="s">
        <v>134</v>
      </c>
      <c r="CE41" t="s">
        <v>135</v>
      </c>
      <c r="CF41" t="s">
        <v>136</v>
      </c>
      <c r="CG41" t="s">
        <v>137</v>
      </c>
      <c r="CH41"/>
    </row>
    <row r="42" spans="1:86" x14ac:dyDescent="0.25">
      <c r="A42" t="s">
        <v>106</v>
      </c>
      <c r="B42" t="s">
        <v>107</v>
      </c>
      <c r="C42" s="1" t="str">
        <f t="shared" si="13"/>
        <v>CENTRE - Centre</v>
      </c>
      <c r="D42" t="s">
        <v>241</v>
      </c>
      <c r="E42" t="s">
        <v>108</v>
      </c>
      <c r="F42" s="1" t="str">
        <f t="shared" si="14"/>
        <v>S2010 - Secteur 2010</v>
      </c>
      <c r="G42" t="s">
        <v>243</v>
      </c>
      <c r="H42" t="s">
        <v>234</v>
      </c>
      <c r="I42" s="1" t="str">
        <f t="shared" si="15"/>
        <v>ACT2 - Activité 2</v>
      </c>
      <c r="J42"/>
      <c r="K42"/>
      <c r="L42"/>
      <c r="M42"/>
      <c r="N42"/>
      <c r="O42"/>
      <c r="P42"/>
      <c r="Q42"/>
      <c r="R42"/>
      <c r="S42"/>
      <c r="T42"/>
      <c r="U42"/>
      <c r="V42" s="1"/>
      <c r="W42" s="1"/>
      <c r="X42" s="1" t="s">
        <v>110</v>
      </c>
      <c r="Y42" s="1" t="s">
        <v>111</v>
      </c>
      <c r="Z42" s="1" t="str">
        <f t="shared" si="16"/>
        <v>PLCPTRES - Compte de résultat</v>
      </c>
      <c r="AA42" t="s">
        <v>112</v>
      </c>
      <c r="AB42" t="s">
        <v>113</v>
      </c>
      <c r="AC42" s="1" t="str">
        <f t="shared" si="17"/>
        <v>REHN - Benefice ou Perte</v>
      </c>
      <c r="AD42" t="s">
        <v>114</v>
      </c>
      <c r="AE42" s="1" t="s">
        <v>115</v>
      </c>
      <c r="AF42" s="1" t="str">
        <f t="shared" si="18"/>
        <v>REGW - Resultat avant impot (I-II+III-IV+V-VI)</v>
      </c>
      <c r="AG42" s="1" t="s">
        <v>179</v>
      </c>
      <c r="AH42" s="1" t="s">
        <v>180</v>
      </c>
      <c r="AI42" s="1" t="s">
        <v>200</v>
      </c>
      <c r="AJ42" s="1" t="s">
        <v>201</v>
      </c>
      <c r="AK42" t="s">
        <v>202</v>
      </c>
      <c r="AL42" t="s">
        <v>203</v>
      </c>
      <c r="AM42"/>
      <c r="AN42" s="1"/>
      <c r="AO42" s="1"/>
      <c r="AP42" s="1"/>
      <c r="AQ42" s="1"/>
      <c r="AR42" s="1"/>
      <c r="AS42" s="1"/>
      <c r="AT42"/>
      <c r="AU42"/>
      <c r="AV42"/>
      <c r="AW42"/>
      <c r="AX42"/>
      <c r="AY42"/>
      <c r="AZ42"/>
      <c r="BA42"/>
      <c r="BB42"/>
      <c r="BC42"/>
      <c r="BD42" s="1"/>
      <c r="BE42"/>
      <c r="BF42"/>
      <c r="BG42" t="s">
        <v>156</v>
      </c>
      <c r="BH42" t="s">
        <v>126</v>
      </c>
      <c r="BI42" s="1" t="s">
        <v>212</v>
      </c>
      <c r="BJ42" t="s">
        <v>213</v>
      </c>
      <c r="BK42" t="s">
        <v>126</v>
      </c>
      <c r="BL42" s="9">
        <v>36.6</v>
      </c>
      <c r="BM42" s="9">
        <v>0</v>
      </c>
      <c r="BN42" s="9">
        <v>36.6</v>
      </c>
      <c r="BO42" s="9">
        <v>0</v>
      </c>
      <c r="BP42" s="9">
        <v>0</v>
      </c>
      <c r="BQ42" s="9">
        <v>0</v>
      </c>
      <c r="BR42" s="9">
        <f t="shared" si="19"/>
        <v>-36.6</v>
      </c>
      <c r="BS42" s="9">
        <f t="shared" si="20"/>
        <v>0</v>
      </c>
      <c r="BT42" s="9">
        <f t="shared" si="21"/>
        <v>-36.6</v>
      </c>
      <c r="BU42" s="9">
        <f t="shared" si="22"/>
        <v>0</v>
      </c>
      <c r="BV42" s="9">
        <f t="shared" si="23"/>
        <v>0</v>
      </c>
      <c r="BW42" s="9">
        <f t="shared" si="24"/>
        <v>0</v>
      </c>
      <c r="BX42" s="9">
        <f t="shared" si="25"/>
        <v>-36.6</v>
      </c>
      <c r="BY42" t="s">
        <v>129</v>
      </c>
      <c r="BZ42" t="s">
        <v>130</v>
      </c>
      <c r="CA42" t="s">
        <v>131</v>
      </c>
      <c r="CB42" t="s">
        <v>132</v>
      </c>
      <c r="CC42" t="s">
        <v>133</v>
      </c>
      <c r="CD42" t="s">
        <v>134</v>
      </c>
      <c r="CE42" t="s">
        <v>135</v>
      </c>
      <c r="CF42" t="s">
        <v>136</v>
      </c>
      <c r="CG42" t="s">
        <v>137</v>
      </c>
      <c r="CH42"/>
    </row>
    <row r="43" spans="1:86" x14ac:dyDescent="0.25">
      <c r="A43" t="s">
        <v>106</v>
      </c>
      <c r="B43" t="s">
        <v>107</v>
      </c>
      <c r="C43" s="1" t="str">
        <f t="shared" si="13"/>
        <v>CENTRE - Centre</v>
      </c>
      <c r="D43" t="s">
        <v>241</v>
      </c>
      <c r="E43" t="s">
        <v>108</v>
      </c>
      <c r="F43" s="1" t="str">
        <f t="shared" si="14"/>
        <v>S2010 - Secteur 2010</v>
      </c>
      <c r="G43" t="s">
        <v>243</v>
      </c>
      <c r="H43" t="s">
        <v>234</v>
      </c>
      <c r="I43" s="1" t="str">
        <f t="shared" si="15"/>
        <v>ACT2 - Activité 2</v>
      </c>
      <c r="J43"/>
      <c r="K43"/>
      <c r="L43"/>
      <c r="M43"/>
      <c r="N43"/>
      <c r="O43"/>
      <c r="P43"/>
      <c r="Q43"/>
      <c r="R43"/>
      <c r="S43"/>
      <c r="T43"/>
      <c r="U43"/>
      <c r="V43" s="1"/>
      <c r="W43" s="1"/>
      <c r="X43" s="1" t="s">
        <v>110</v>
      </c>
      <c r="Y43" s="1" t="s">
        <v>111</v>
      </c>
      <c r="Z43" s="1" t="str">
        <f t="shared" si="16"/>
        <v>PLCPTRES - Compte de résultat</v>
      </c>
      <c r="AA43" t="s">
        <v>112</v>
      </c>
      <c r="AB43" t="s">
        <v>113</v>
      </c>
      <c r="AC43" s="1" t="str">
        <f t="shared" si="17"/>
        <v>REHN - Benefice ou Perte</v>
      </c>
      <c r="AD43" t="s">
        <v>114</v>
      </c>
      <c r="AE43" s="1" t="s">
        <v>115</v>
      </c>
      <c r="AF43" s="1" t="str">
        <f t="shared" si="18"/>
        <v>REGW - Resultat avant impot (I-II+III-IV+V-VI)</v>
      </c>
      <c r="AG43" s="1" t="s">
        <v>179</v>
      </c>
      <c r="AH43" s="1" t="s">
        <v>180</v>
      </c>
      <c r="AI43" s="1" t="s">
        <v>200</v>
      </c>
      <c r="AJ43" s="1" t="s">
        <v>201</v>
      </c>
      <c r="AK43" t="s">
        <v>214</v>
      </c>
      <c r="AL43" t="s">
        <v>215</v>
      </c>
      <c r="AM43"/>
      <c r="AN43" s="1"/>
      <c r="AO43" s="1"/>
      <c r="AP43" s="1"/>
      <c r="AQ43" s="1"/>
      <c r="AR43" s="1"/>
      <c r="AS43" s="1"/>
      <c r="AT43"/>
      <c r="AU43"/>
      <c r="AV43"/>
      <c r="AW43"/>
      <c r="AX43"/>
      <c r="AY43"/>
      <c r="AZ43"/>
      <c r="BA43"/>
      <c r="BB43"/>
      <c r="BC43"/>
      <c r="BD43" s="1"/>
      <c r="BE43"/>
      <c r="BF43"/>
      <c r="BG43" t="s">
        <v>156</v>
      </c>
      <c r="BH43" t="s">
        <v>126</v>
      </c>
      <c r="BI43" s="1" t="s">
        <v>216</v>
      </c>
      <c r="BJ43" t="s">
        <v>217</v>
      </c>
      <c r="BK43" t="s">
        <v>126</v>
      </c>
      <c r="BL43" s="9">
        <v>0</v>
      </c>
      <c r="BM43" s="9">
        <v>0</v>
      </c>
      <c r="BN43" s="9">
        <v>0</v>
      </c>
      <c r="BO43" s="9">
        <v>163.08000000000001</v>
      </c>
      <c r="BP43" s="9">
        <v>0</v>
      </c>
      <c r="BQ43" s="9">
        <v>163.08000000000001</v>
      </c>
      <c r="BR43" s="9">
        <f t="shared" si="19"/>
        <v>0</v>
      </c>
      <c r="BS43" s="9">
        <f t="shared" si="20"/>
        <v>0</v>
      </c>
      <c r="BT43" s="9">
        <f t="shared" si="21"/>
        <v>0</v>
      </c>
      <c r="BU43" s="9">
        <f t="shared" si="22"/>
        <v>-163.08000000000001</v>
      </c>
      <c r="BV43" s="9">
        <f t="shared" si="23"/>
        <v>0</v>
      </c>
      <c r="BW43" s="9">
        <f t="shared" si="24"/>
        <v>-163.08000000000001</v>
      </c>
      <c r="BX43" s="9">
        <f t="shared" si="25"/>
        <v>163.08000000000001</v>
      </c>
      <c r="BY43" t="s">
        <v>129</v>
      </c>
      <c r="BZ43" t="s">
        <v>130</v>
      </c>
      <c r="CA43" t="s">
        <v>131</v>
      </c>
      <c r="CB43" t="s">
        <v>132</v>
      </c>
      <c r="CC43" t="s">
        <v>133</v>
      </c>
      <c r="CD43" t="s">
        <v>134</v>
      </c>
      <c r="CE43" t="s">
        <v>135</v>
      </c>
      <c r="CF43" t="s">
        <v>136</v>
      </c>
      <c r="CG43" t="s">
        <v>137</v>
      </c>
      <c r="CH43"/>
    </row>
    <row r="44" spans="1:86" x14ac:dyDescent="0.25">
      <c r="A44" t="s">
        <v>106</v>
      </c>
      <c r="B44" t="s">
        <v>107</v>
      </c>
      <c r="C44" s="1" t="str">
        <f t="shared" si="13"/>
        <v>CENTRE - Centre</v>
      </c>
      <c r="D44" t="s">
        <v>241</v>
      </c>
      <c r="E44" t="s">
        <v>108</v>
      </c>
      <c r="F44" s="1" t="str">
        <f t="shared" si="14"/>
        <v>S2010 - Secteur 2010</v>
      </c>
      <c r="G44" t="s">
        <v>244</v>
      </c>
      <c r="H44" t="s">
        <v>235</v>
      </c>
      <c r="I44" s="1" t="str">
        <f t="shared" si="15"/>
        <v>ACT3 - Activité 3</v>
      </c>
      <c r="J44"/>
      <c r="K44"/>
      <c r="L44"/>
      <c r="M44"/>
      <c r="N44"/>
      <c r="O44"/>
      <c r="P44"/>
      <c r="Q44"/>
      <c r="R44"/>
      <c r="S44"/>
      <c r="T44"/>
      <c r="U44"/>
      <c r="V44" s="1"/>
      <c r="W44" s="1"/>
      <c r="X44" s="1" t="s">
        <v>110</v>
      </c>
      <c r="Y44" s="1" t="s">
        <v>111</v>
      </c>
      <c r="Z44" s="1" t="str">
        <f t="shared" si="16"/>
        <v>PLCPTRES - Compte de résultat</v>
      </c>
      <c r="AA44" t="s">
        <v>112</v>
      </c>
      <c r="AB44" t="s">
        <v>113</v>
      </c>
      <c r="AC44" s="1" t="str">
        <f t="shared" si="17"/>
        <v>REHN - Benefice ou Perte</v>
      </c>
      <c r="AD44" t="s">
        <v>114</v>
      </c>
      <c r="AE44" s="1" t="s">
        <v>115</v>
      </c>
      <c r="AF44" s="1" t="str">
        <f t="shared" si="18"/>
        <v>REGW - Resultat avant impot (I-II+III-IV+V-VI)</v>
      </c>
      <c r="AG44" s="1" t="s">
        <v>116</v>
      </c>
      <c r="AH44" s="1" t="s">
        <v>117</v>
      </c>
      <c r="AI44" s="1" t="s">
        <v>152</v>
      </c>
      <c r="AJ44" s="1" t="s">
        <v>153</v>
      </c>
      <c r="AK44" t="s">
        <v>154</v>
      </c>
      <c r="AL44" t="s">
        <v>155</v>
      </c>
      <c r="AM44"/>
      <c r="AN44" s="1"/>
      <c r="AO44" s="1"/>
      <c r="AP44" s="1"/>
      <c r="AQ44" s="1"/>
      <c r="AR44" s="1"/>
      <c r="AS44" s="1"/>
      <c r="AT44"/>
      <c r="AU44"/>
      <c r="AV44"/>
      <c r="AW44"/>
      <c r="AX44"/>
      <c r="AY44"/>
      <c r="AZ44"/>
      <c r="BA44"/>
      <c r="BB44"/>
      <c r="BC44"/>
      <c r="BD44" s="1"/>
      <c r="BE44"/>
      <c r="BF44"/>
      <c r="BG44" t="s">
        <v>156</v>
      </c>
      <c r="BH44" t="s">
        <v>126</v>
      </c>
      <c r="BI44" s="1" t="s">
        <v>157</v>
      </c>
      <c r="BJ44" t="s">
        <v>158</v>
      </c>
      <c r="BK44" t="s">
        <v>126</v>
      </c>
      <c r="BL44" s="9">
        <v>0</v>
      </c>
      <c r="BM44" s="9">
        <v>0</v>
      </c>
      <c r="BN44" s="9">
        <v>0</v>
      </c>
      <c r="BO44" s="9">
        <v>5.88</v>
      </c>
      <c r="BP44" s="9">
        <v>0</v>
      </c>
      <c r="BQ44" s="9">
        <v>5.88</v>
      </c>
      <c r="BR44" s="9">
        <f t="shared" si="19"/>
        <v>0</v>
      </c>
      <c r="BS44" s="9">
        <f t="shared" si="20"/>
        <v>0</v>
      </c>
      <c r="BT44" s="9">
        <f t="shared" si="21"/>
        <v>0</v>
      </c>
      <c r="BU44" s="9">
        <f t="shared" si="22"/>
        <v>-5.88</v>
      </c>
      <c r="BV44" s="9">
        <f t="shared" si="23"/>
        <v>0</v>
      </c>
      <c r="BW44" s="9">
        <f t="shared" si="24"/>
        <v>-5.88</v>
      </c>
      <c r="BX44" s="9">
        <f t="shared" si="25"/>
        <v>5.88</v>
      </c>
      <c r="BY44" t="s">
        <v>129</v>
      </c>
      <c r="BZ44" t="s">
        <v>130</v>
      </c>
      <c r="CA44" t="s">
        <v>131</v>
      </c>
      <c r="CB44" t="s">
        <v>132</v>
      </c>
      <c r="CC44" t="s">
        <v>133</v>
      </c>
      <c r="CD44" t="s">
        <v>134</v>
      </c>
      <c r="CE44" t="s">
        <v>135</v>
      </c>
      <c r="CF44" t="s">
        <v>136</v>
      </c>
      <c r="CG44" t="s">
        <v>137</v>
      </c>
      <c r="CH44"/>
    </row>
    <row r="45" spans="1:86" x14ac:dyDescent="0.25">
      <c r="A45" t="s">
        <v>106</v>
      </c>
      <c r="B45" t="s">
        <v>107</v>
      </c>
      <c r="C45" s="1" t="str">
        <f t="shared" si="13"/>
        <v>CENTRE - Centre</v>
      </c>
      <c r="D45" t="s">
        <v>241</v>
      </c>
      <c r="E45" t="s">
        <v>108</v>
      </c>
      <c r="F45" s="1" t="str">
        <f t="shared" si="14"/>
        <v>S2010 - Secteur 2010</v>
      </c>
      <c r="G45" t="s">
        <v>244</v>
      </c>
      <c r="H45" t="s">
        <v>235</v>
      </c>
      <c r="I45" s="1" t="str">
        <f t="shared" si="15"/>
        <v>ACT3 - Activité 3</v>
      </c>
      <c r="J45"/>
      <c r="K45"/>
      <c r="L45"/>
      <c r="M45"/>
      <c r="N45"/>
      <c r="O45"/>
      <c r="P45"/>
      <c r="Q45"/>
      <c r="R45"/>
      <c r="S45"/>
      <c r="T45"/>
      <c r="U45"/>
      <c r="V45" s="1"/>
      <c r="W45" s="1"/>
      <c r="X45" s="1" t="s">
        <v>110</v>
      </c>
      <c r="Y45" s="1" t="s">
        <v>111</v>
      </c>
      <c r="Z45" s="1" t="str">
        <f t="shared" si="16"/>
        <v>PLCPTRES - Compte de résultat</v>
      </c>
      <c r="AA45" t="s">
        <v>112</v>
      </c>
      <c r="AB45" t="s">
        <v>113</v>
      </c>
      <c r="AC45" s="1" t="str">
        <f t="shared" si="17"/>
        <v>REHN - Benefice ou Perte</v>
      </c>
      <c r="AD45" t="s">
        <v>114</v>
      </c>
      <c r="AE45" s="1" t="s">
        <v>115</v>
      </c>
      <c r="AF45" s="1" t="str">
        <f t="shared" si="18"/>
        <v>REGW - Resultat avant impot (I-II+III-IV+V-VI)</v>
      </c>
      <c r="AG45" s="1" t="s">
        <v>116</v>
      </c>
      <c r="AH45" s="1" t="s">
        <v>117</v>
      </c>
      <c r="AI45" s="1" t="s">
        <v>152</v>
      </c>
      <c r="AJ45" s="1" t="s">
        <v>153</v>
      </c>
      <c r="AK45" t="s">
        <v>159</v>
      </c>
      <c r="AL45" t="s">
        <v>160</v>
      </c>
      <c r="AM45"/>
      <c r="AN45" s="1"/>
      <c r="AO45" s="1"/>
      <c r="AP45" s="1"/>
      <c r="AQ45" s="1"/>
      <c r="AR45" s="1"/>
      <c r="AS45" s="1"/>
      <c r="AT45"/>
      <c r="AU45"/>
      <c r="AV45"/>
      <c r="AW45"/>
      <c r="AX45"/>
      <c r="AY45"/>
      <c r="AZ45"/>
      <c r="BA45"/>
      <c r="BB45"/>
      <c r="BC45"/>
      <c r="BD45" s="1"/>
      <c r="BE45"/>
      <c r="BF45"/>
      <c r="BG45" t="s">
        <v>156</v>
      </c>
      <c r="BH45" t="s">
        <v>126</v>
      </c>
      <c r="BI45" s="1" t="s">
        <v>167</v>
      </c>
      <c r="BJ45" t="s">
        <v>168</v>
      </c>
      <c r="BK45" t="s">
        <v>126</v>
      </c>
      <c r="BL45" s="9">
        <v>0</v>
      </c>
      <c r="BM45" s="9">
        <v>0</v>
      </c>
      <c r="BN45" s="9">
        <v>0</v>
      </c>
      <c r="BO45" s="9">
        <v>-18.86</v>
      </c>
      <c r="BP45" s="9">
        <v>0</v>
      </c>
      <c r="BQ45" s="9">
        <v>-18.86</v>
      </c>
      <c r="BR45" s="9">
        <f t="shared" si="19"/>
        <v>0</v>
      </c>
      <c r="BS45" s="9">
        <f t="shared" si="20"/>
        <v>0</v>
      </c>
      <c r="BT45" s="9">
        <f t="shared" si="21"/>
        <v>0</v>
      </c>
      <c r="BU45" s="9">
        <f t="shared" si="22"/>
        <v>18.86</v>
      </c>
      <c r="BV45" s="9">
        <f t="shared" si="23"/>
        <v>0</v>
      </c>
      <c r="BW45" s="9">
        <f t="shared" si="24"/>
        <v>18.86</v>
      </c>
      <c r="BX45" s="9">
        <f t="shared" si="25"/>
        <v>-18.86</v>
      </c>
      <c r="BY45" t="s">
        <v>129</v>
      </c>
      <c r="BZ45" t="s">
        <v>130</v>
      </c>
      <c r="CA45" t="s">
        <v>131</v>
      </c>
      <c r="CB45" t="s">
        <v>132</v>
      </c>
      <c r="CC45" t="s">
        <v>133</v>
      </c>
      <c r="CD45" t="s">
        <v>134</v>
      </c>
      <c r="CE45" t="s">
        <v>135</v>
      </c>
      <c r="CF45" t="s">
        <v>136</v>
      </c>
      <c r="CG45" t="s">
        <v>137</v>
      </c>
      <c r="CH45"/>
    </row>
    <row r="46" spans="1:86" x14ac:dyDescent="0.25">
      <c r="A46" t="s">
        <v>106</v>
      </c>
      <c r="B46" t="s">
        <v>107</v>
      </c>
      <c r="C46" s="1" t="str">
        <f t="shared" si="13"/>
        <v>CENTRE - Centre</v>
      </c>
      <c r="D46" t="s">
        <v>241</v>
      </c>
      <c r="E46" t="s">
        <v>108</v>
      </c>
      <c r="F46" s="1" t="str">
        <f t="shared" si="14"/>
        <v>S2010 - Secteur 2010</v>
      </c>
      <c r="G46" t="s">
        <v>244</v>
      </c>
      <c r="H46" t="s">
        <v>235</v>
      </c>
      <c r="I46" s="1" t="str">
        <f t="shared" si="15"/>
        <v>ACT3 - Activité 3</v>
      </c>
      <c r="J46"/>
      <c r="K46"/>
      <c r="L46"/>
      <c r="M46"/>
      <c r="N46"/>
      <c r="O46"/>
      <c r="P46"/>
      <c r="Q46"/>
      <c r="R46"/>
      <c r="S46"/>
      <c r="T46"/>
      <c r="U46"/>
      <c r="V46" s="1"/>
      <c r="W46" s="1"/>
      <c r="X46" s="1" t="s">
        <v>110</v>
      </c>
      <c r="Y46" s="1" t="s">
        <v>111</v>
      </c>
      <c r="Z46" s="1" t="str">
        <f t="shared" si="16"/>
        <v>PLCPTRES - Compte de résultat</v>
      </c>
      <c r="AA46" t="s">
        <v>112</v>
      </c>
      <c r="AB46" t="s">
        <v>113</v>
      </c>
      <c r="AC46" s="1" t="str">
        <f t="shared" si="17"/>
        <v>REHN - Benefice ou Perte</v>
      </c>
      <c r="AD46" t="s">
        <v>114</v>
      </c>
      <c r="AE46" s="1" t="s">
        <v>115</v>
      </c>
      <c r="AF46" s="1" t="str">
        <f t="shared" si="18"/>
        <v>REGW - Resultat avant impot (I-II+III-IV+V-VI)</v>
      </c>
      <c r="AG46" s="1" t="s">
        <v>116</v>
      </c>
      <c r="AH46" s="1" t="s">
        <v>117</v>
      </c>
      <c r="AI46" s="1" t="s">
        <v>152</v>
      </c>
      <c r="AJ46" s="1" t="s">
        <v>153</v>
      </c>
      <c r="AK46" t="s">
        <v>175</v>
      </c>
      <c r="AL46" t="s">
        <v>176</v>
      </c>
      <c r="AM46"/>
      <c r="AN46" s="1"/>
      <c r="AO46" s="1"/>
      <c r="AP46" s="1"/>
      <c r="AQ46" s="1"/>
      <c r="AR46" s="1"/>
      <c r="AS46" s="1"/>
      <c r="AT46"/>
      <c r="AU46"/>
      <c r="AV46"/>
      <c r="AW46"/>
      <c r="AX46"/>
      <c r="AY46"/>
      <c r="AZ46"/>
      <c r="BA46"/>
      <c r="BB46"/>
      <c r="BC46"/>
      <c r="BD46" s="1"/>
      <c r="BE46"/>
      <c r="BF46"/>
      <c r="BG46" t="s">
        <v>156</v>
      </c>
      <c r="BH46" t="s">
        <v>126</v>
      </c>
      <c r="BI46" s="1" t="s">
        <v>177</v>
      </c>
      <c r="BJ46" t="s">
        <v>178</v>
      </c>
      <c r="BK46" t="s">
        <v>126</v>
      </c>
      <c r="BL46" s="9">
        <v>900.25</v>
      </c>
      <c r="BM46" s="9">
        <v>0</v>
      </c>
      <c r="BN46" s="9">
        <v>900.25</v>
      </c>
      <c r="BO46" s="9">
        <v>137.19999999999999</v>
      </c>
      <c r="BP46" s="9">
        <v>0</v>
      </c>
      <c r="BQ46" s="9">
        <v>137.19999999999999</v>
      </c>
      <c r="BR46" s="9">
        <f t="shared" si="19"/>
        <v>-900.25</v>
      </c>
      <c r="BS46" s="9">
        <f t="shared" si="20"/>
        <v>0</v>
      </c>
      <c r="BT46" s="9">
        <f t="shared" si="21"/>
        <v>-900.25</v>
      </c>
      <c r="BU46" s="9">
        <f t="shared" si="22"/>
        <v>-137.19999999999999</v>
      </c>
      <c r="BV46" s="9">
        <f t="shared" si="23"/>
        <v>0</v>
      </c>
      <c r="BW46" s="9">
        <f t="shared" si="24"/>
        <v>-137.19999999999999</v>
      </c>
      <c r="BX46" s="9">
        <f t="shared" si="25"/>
        <v>-763.05</v>
      </c>
      <c r="BY46" t="s">
        <v>129</v>
      </c>
      <c r="BZ46" t="s">
        <v>130</v>
      </c>
      <c r="CA46" t="s">
        <v>131</v>
      </c>
      <c r="CB46" t="s">
        <v>132</v>
      </c>
      <c r="CC46" t="s">
        <v>133</v>
      </c>
      <c r="CD46" t="s">
        <v>134</v>
      </c>
      <c r="CE46" t="s">
        <v>135</v>
      </c>
      <c r="CF46" t="s">
        <v>136</v>
      </c>
      <c r="CG46" t="s">
        <v>137</v>
      </c>
      <c r="CH46"/>
    </row>
    <row r="47" spans="1:86" x14ac:dyDescent="0.25">
      <c r="A47" t="s">
        <v>106</v>
      </c>
      <c r="B47" t="s">
        <v>107</v>
      </c>
      <c r="C47" s="1" t="str">
        <f t="shared" si="13"/>
        <v>CENTRE - Centre</v>
      </c>
      <c r="D47" t="s">
        <v>241</v>
      </c>
      <c r="E47" t="s">
        <v>108</v>
      </c>
      <c r="F47" s="1" t="str">
        <f t="shared" si="14"/>
        <v>S2010 - Secteur 2010</v>
      </c>
      <c r="G47" t="s">
        <v>244</v>
      </c>
      <c r="H47" t="s">
        <v>235</v>
      </c>
      <c r="I47" s="1" t="str">
        <f t="shared" si="15"/>
        <v>ACT3 - Activité 3</v>
      </c>
      <c r="J47"/>
      <c r="K47"/>
      <c r="L47"/>
      <c r="M47"/>
      <c r="N47"/>
      <c r="O47"/>
      <c r="P47"/>
      <c r="Q47"/>
      <c r="R47"/>
      <c r="S47"/>
      <c r="T47"/>
      <c r="U47"/>
      <c r="V47" s="1"/>
      <c r="W47" s="1"/>
      <c r="X47" s="1" t="s">
        <v>110</v>
      </c>
      <c r="Y47" s="1" t="s">
        <v>111</v>
      </c>
      <c r="Z47" s="1" t="str">
        <f t="shared" si="16"/>
        <v>PLCPTRES - Compte de résultat</v>
      </c>
      <c r="AA47" t="s">
        <v>112</v>
      </c>
      <c r="AB47" t="s">
        <v>113</v>
      </c>
      <c r="AC47" s="1" t="str">
        <f t="shared" si="17"/>
        <v>REHN - Benefice ou Perte</v>
      </c>
      <c r="AD47" t="s">
        <v>114</v>
      </c>
      <c r="AE47" s="1" t="s">
        <v>115</v>
      </c>
      <c r="AF47" s="1" t="str">
        <f t="shared" si="18"/>
        <v>REGW - Resultat avant impot (I-II+III-IV+V-VI)</v>
      </c>
      <c r="AG47" s="1" t="s">
        <v>179</v>
      </c>
      <c r="AH47" s="1" t="s">
        <v>180</v>
      </c>
      <c r="AI47" s="1" t="s">
        <v>200</v>
      </c>
      <c r="AJ47" s="1" t="s">
        <v>201</v>
      </c>
      <c r="AK47" t="s">
        <v>214</v>
      </c>
      <c r="AL47" t="s">
        <v>215</v>
      </c>
      <c r="AM47"/>
      <c r="AN47" s="1"/>
      <c r="AO47" s="1"/>
      <c r="AP47" s="1"/>
      <c r="AQ47" s="1"/>
      <c r="AR47" s="1"/>
      <c r="AS47" s="1"/>
      <c r="AT47"/>
      <c r="AU47"/>
      <c r="AV47"/>
      <c r="AW47"/>
      <c r="AX47"/>
      <c r="AY47"/>
      <c r="AZ47"/>
      <c r="BA47"/>
      <c r="BB47"/>
      <c r="BC47"/>
      <c r="BD47" s="1"/>
      <c r="BE47"/>
      <c r="BF47"/>
      <c r="BG47" t="s">
        <v>156</v>
      </c>
      <c r="BH47" t="s">
        <v>126</v>
      </c>
      <c r="BI47" s="1" t="s">
        <v>216</v>
      </c>
      <c r="BJ47" t="s">
        <v>217</v>
      </c>
      <c r="BK47" t="s">
        <v>126</v>
      </c>
      <c r="BL47" s="9">
        <v>0</v>
      </c>
      <c r="BM47" s="9">
        <v>0</v>
      </c>
      <c r="BN47" s="9">
        <v>0</v>
      </c>
      <c r="BO47" s="9">
        <v>628.5</v>
      </c>
      <c r="BP47" s="9">
        <v>0</v>
      </c>
      <c r="BQ47" s="9">
        <v>628.5</v>
      </c>
      <c r="BR47" s="9">
        <f t="shared" si="19"/>
        <v>0</v>
      </c>
      <c r="BS47" s="9">
        <f t="shared" si="20"/>
        <v>0</v>
      </c>
      <c r="BT47" s="9">
        <f t="shared" si="21"/>
        <v>0</v>
      </c>
      <c r="BU47" s="9">
        <f t="shared" si="22"/>
        <v>-628.5</v>
      </c>
      <c r="BV47" s="9">
        <f t="shared" si="23"/>
        <v>0</v>
      </c>
      <c r="BW47" s="9">
        <f t="shared" si="24"/>
        <v>-628.5</v>
      </c>
      <c r="BX47" s="9">
        <f t="shared" si="25"/>
        <v>628.5</v>
      </c>
      <c r="BY47" t="s">
        <v>129</v>
      </c>
      <c r="BZ47" t="s">
        <v>130</v>
      </c>
      <c r="CA47" t="s">
        <v>131</v>
      </c>
      <c r="CB47" t="s">
        <v>132</v>
      </c>
      <c r="CC47" t="s">
        <v>133</v>
      </c>
      <c r="CD47" t="s">
        <v>134</v>
      </c>
      <c r="CE47" t="s">
        <v>135</v>
      </c>
      <c r="CF47" t="s">
        <v>136</v>
      </c>
      <c r="CG47" t="s">
        <v>137</v>
      </c>
      <c r="CH47"/>
    </row>
    <row r="48" spans="1:86" x14ac:dyDescent="0.25">
      <c r="A48" t="s">
        <v>106</v>
      </c>
      <c r="B48" t="s">
        <v>107</v>
      </c>
      <c r="C48" s="1" t="str">
        <f t="shared" ref="C48" si="26">CONCATENATE(A48," - ",B48)</f>
        <v>CENTRE - Centre</v>
      </c>
      <c r="D48" t="s">
        <v>241</v>
      </c>
      <c r="E48" t="s">
        <v>108</v>
      </c>
      <c r="F48" s="1" t="str">
        <f t="shared" ref="F48" si="27">CONCATENATE(D48," - ",E48)</f>
        <v>S2010 - Secteur 2010</v>
      </c>
      <c r="G48" t="s">
        <v>244</v>
      </c>
      <c r="H48" t="s">
        <v>235</v>
      </c>
      <c r="I48" s="1" t="str">
        <f t="shared" ref="I48" si="28">CONCATENATE(G48," - ",H48)</f>
        <v>ACT3 - Activité 3</v>
      </c>
      <c r="J48"/>
      <c r="K48"/>
      <c r="L48"/>
      <c r="M48"/>
      <c r="N48"/>
      <c r="O48"/>
      <c r="P48"/>
      <c r="Q48"/>
      <c r="R48"/>
      <c r="S48"/>
      <c r="T48"/>
      <c r="U48"/>
      <c r="V48" s="1"/>
      <c r="W48" s="1"/>
      <c r="X48" s="1" t="s">
        <v>110</v>
      </c>
      <c r="Y48" s="1" t="s">
        <v>111</v>
      </c>
      <c r="Z48" s="1" t="str">
        <f t="shared" ref="Z48" si="29">CONCATENATE(X48," - ",Y48)</f>
        <v>PLCPTRES - Compte de résultat</v>
      </c>
      <c r="AA48" t="s">
        <v>112</v>
      </c>
      <c r="AB48" t="s">
        <v>113</v>
      </c>
      <c r="AC48" s="1" t="str">
        <f t="shared" ref="AC48" si="30">CONCATENATE(AA48," - ",AB48)</f>
        <v>REHN - Benefice ou Perte</v>
      </c>
      <c r="AD48" t="s">
        <v>114</v>
      </c>
      <c r="AE48" s="1" t="s">
        <v>115</v>
      </c>
      <c r="AF48" s="1" t="str">
        <f t="shared" ref="AF48" si="31">CONCATENATE(AD48," - ",AE48)</f>
        <v>REGW - Resultat avant impot (I-II+III-IV+V-VI)</v>
      </c>
      <c r="AG48" s="1" t="s">
        <v>116</v>
      </c>
      <c r="AH48" s="1" t="s">
        <v>117</v>
      </c>
      <c r="AI48" s="1" t="s">
        <v>118</v>
      </c>
      <c r="AJ48" s="1" t="s">
        <v>119</v>
      </c>
      <c r="AK48" t="s">
        <v>120</v>
      </c>
      <c r="AL48" t="s">
        <v>121</v>
      </c>
      <c r="AM48" t="s">
        <v>144</v>
      </c>
      <c r="AN48" s="1" t="s">
        <v>145</v>
      </c>
      <c r="AO48" s="1"/>
      <c r="AP48" s="1"/>
      <c r="AQ48" s="1"/>
      <c r="AR48" s="1"/>
      <c r="AS48" s="1"/>
      <c r="AT48"/>
      <c r="AU48"/>
      <c r="AV48"/>
      <c r="AW48"/>
      <c r="AX48"/>
      <c r="AY48"/>
      <c r="AZ48"/>
      <c r="BA48"/>
      <c r="BB48"/>
      <c r="BC48"/>
      <c r="BD48" s="1"/>
      <c r="BE48"/>
      <c r="BF48"/>
      <c r="BG48" t="s">
        <v>126</v>
      </c>
      <c r="BH48" t="s">
        <v>126</v>
      </c>
      <c r="BI48" s="1" t="s">
        <v>146</v>
      </c>
      <c r="BJ48" t="s">
        <v>147</v>
      </c>
      <c r="BK48" t="s">
        <v>126</v>
      </c>
      <c r="BL48" s="9">
        <v>554198</v>
      </c>
      <c r="BM48" s="9">
        <v>0</v>
      </c>
      <c r="BN48" s="9">
        <v>554198</v>
      </c>
      <c r="BO48" s="9">
        <v>0</v>
      </c>
      <c r="BP48" s="9">
        <v>0</v>
      </c>
      <c r="BQ48" s="9">
        <v>0</v>
      </c>
      <c r="BR48" s="9">
        <f t="shared" si="19"/>
        <v>554198</v>
      </c>
      <c r="BS48" s="9">
        <f t="shared" si="20"/>
        <v>0</v>
      </c>
      <c r="BT48" s="9">
        <f>IF(BH48="C",IF(BG48="D",BN48*-1,BN48),IF(BG48="C",BN48*-1,BN48))</f>
        <v>554198</v>
      </c>
      <c r="BU48" s="9">
        <f t="shared" si="22"/>
        <v>0</v>
      </c>
      <c r="BV48" s="9">
        <f t="shared" si="23"/>
        <v>0</v>
      </c>
      <c r="BW48" s="9">
        <f t="shared" si="24"/>
        <v>0</v>
      </c>
      <c r="BX48" s="9">
        <f t="shared" si="25"/>
        <v>554198</v>
      </c>
      <c r="BY48" t="s">
        <v>129</v>
      </c>
      <c r="BZ48" t="s">
        <v>130</v>
      </c>
      <c r="CA48" t="s">
        <v>131</v>
      </c>
      <c r="CB48" t="s">
        <v>132</v>
      </c>
      <c r="CC48" t="s">
        <v>133</v>
      </c>
      <c r="CD48" t="s">
        <v>134</v>
      </c>
      <c r="CE48" t="s">
        <v>135</v>
      </c>
      <c r="CF48" t="s">
        <v>136</v>
      </c>
      <c r="CG48" t="s">
        <v>137</v>
      </c>
      <c r="CH4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EBPA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pascal robert</cp:lastModifiedBy>
  <cp:lastPrinted>2018-06-18T12:58:23Z</cp:lastPrinted>
  <dcterms:created xsi:type="dcterms:W3CDTF">2014-10-10T13:20:55Z</dcterms:created>
  <dcterms:modified xsi:type="dcterms:W3CDTF">2018-07-04T14:31:09Z</dcterms:modified>
</cp:coreProperties>
</file>