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GLC" sheetId="3" r:id="rId1"/>
    <sheet name="Donnees" sheetId="2" r:id="rId2"/>
  </sheets>
  <definedNames>
    <definedName name="_xlnm.Print_Area" localSheetId="0">EGLC!$B$1:$N$37</definedName>
  </definedNames>
  <calcPr calcId="152511"/>
  <pivotCaches>
    <pivotCache cacheId="10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  <c r="F1" i="2"/>
  <c r="BT23" i="2" l="1"/>
  <c r="BQ23" i="2"/>
  <c r="BN23" i="2"/>
  <c r="BK23" i="2"/>
  <c r="C23" i="2"/>
  <c r="BT22" i="2"/>
  <c r="BQ22" i="2"/>
  <c r="BN22" i="2"/>
  <c r="BK22" i="2"/>
  <c r="C22" i="2"/>
  <c r="BT21" i="2"/>
  <c r="BQ21" i="2"/>
  <c r="BN21" i="2"/>
  <c r="BK21" i="2"/>
  <c r="C21" i="2"/>
  <c r="BT20" i="2"/>
  <c r="BQ20" i="2"/>
  <c r="BN20" i="2"/>
  <c r="BK20" i="2"/>
  <c r="C20" i="2"/>
  <c r="BT19" i="2"/>
  <c r="BQ19" i="2"/>
  <c r="BN19" i="2"/>
  <c r="BK19" i="2"/>
  <c r="C19" i="2"/>
  <c r="BT18" i="2"/>
  <c r="BQ18" i="2"/>
  <c r="BN18" i="2"/>
  <c r="BK18" i="2"/>
  <c r="C18" i="2"/>
  <c r="BT17" i="2"/>
  <c r="BQ17" i="2"/>
  <c r="BN17" i="2"/>
  <c r="BK17" i="2"/>
  <c r="C17" i="2"/>
  <c r="BT16" i="2"/>
  <c r="BQ16" i="2"/>
  <c r="BN16" i="2"/>
  <c r="BK16" i="2"/>
  <c r="C16" i="2"/>
  <c r="BT15" i="2"/>
  <c r="BQ15" i="2"/>
  <c r="BN15" i="2"/>
  <c r="BK15" i="2"/>
  <c r="C15" i="2"/>
  <c r="BT14" i="2"/>
  <c r="BQ14" i="2"/>
  <c r="BN14" i="2"/>
  <c r="BK14" i="2"/>
  <c r="C14" i="2"/>
  <c r="BT13" i="2"/>
  <c r="BQ13" i="2"/>
  <c r="BN13" i="2"/>
  <c r="BK13" i="2"/>
  <c r="C13" i="2"/>
  <c r="BT12" i="2"/>
  <c r="BQ12" i="2"/>
  <c r="BN12" i="2"/>
  <c r="BK12" i="2"/>
  <c r="C12" i="2"/>
  <c r="BT11" i="2"/>
  <c r="BQ11" i="2"/>
  <c r="BN11" i="2"/>
  <c r="BK11" i="2"/>
  <c r="C11" i="2"/>
  <c r="BT10" i="2"/>
  <c r="BQ10" i="2"/>
  <c r="BN10" i="2"/>
  <c r="BK10" i="2"/>
  <c r="C10" i="2"/>
  <c r="BT9" i="2"/>
  <c r="BQ9" i="2"/>
  <c r="BN9" i="2"/>
  <c r="BK9" i="2"/>
  <c r="C9" i="2"/>
  <c r="BT8" i="2"/>
  <c r="BQ8" i="2"/>
  <c r="BN8" i="2"/>
  <c r="BK8" i="2"/>
  <c r="C8" i="2"/>
  <c r="BT7" i="2"/>
  <c r="BQ7" i="2"/>
  <c r="BN7" i="2"/>
  <c r="BK7" i="2"/>
  <c r="C7" i="2"/>
  <c r="BT6" i="2"/>
  <c r="BQ6" i="2"/>
  <c r="BN6" i="2"/>
  <c r="BK6" i="2"/>
  <c r="C6" i="2"/>
  <c r="BT5" i="2"/>
  <c r="BQ5" i="2"/>
  <c r="BN5" i="2"/>
  <c r="BK5" i="2"/>
  <c r="C5" i="2"/>
  <c r="BT4" i="2"/>
  <c r="BQ4" i="2"/>
  <c r="BN4" i="2"/>
  <c r="BK4" i="2"/>
  <c r="C4" i="2"/>
  <c r="D1" i="2" l="1"/>
  <c r="B1" i="2"/>
  <c r="B2" i="3" l="1"/>
  <c r="N1" i="3"/>
</calcChain>
</file>

<file path=xl/sharedStrings.xml><?xml version="1.0" encoding="utf-8"?>
<sst xmlns="http://schemas.openxmlformats.org/spreadsheetml/2006/main" count="791" uniqueCount="192">
  <si>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</si>
  <si>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</si>
  <si>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</si>
  <si>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</si>
  <si>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</si>
  <si>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</si>
  <si>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</si>
  <si>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</si>
  <si>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</si>
  <si>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</si>
  <si>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</si>
  <si>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</si>
  <si>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</si>
  <si>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</si>
  <si>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</si>
  <si>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Montant débit</t>
  </si>
  <si>
    <t>Montant crédit</t>
  </si>
  <si>
    <t>Job :</t>
  </si>
  <si>
    <t>Utilisateur :</t>
  </si>
  <si>
    <t>Date :</t>
  </si>
  <si>
    <t>Période :</t>
  </si>
  <si>
    <t>Solde D-C</t>
  </si>
  <si>
    <t>Solde C-D</t>
  </si>
  <si>
    <t xml:space="preserve">Etablissement </t>
  </si>
  <si>
    <t>Antérieur ou Ecriture</t>
  </si>
  <si>
    <t xml:space="preserve">Type d'écriture </t>
  </si>
  <si>
    <t>Numéro écriture</t>
  </si>
  <si>
    <t>Pièce</t>
  </si>
  <si>
    <t>Journal</t>
  </si>
  <si>
    <t>Etat écriture</t>
  </si>
  <si>
    <t>Libellé écriture</t>
  </si>
  <si>
    <t>Libellé mouvement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</si>
  <si>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</si>
  <si>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</si>
  <si>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</si>
  <si>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</si>
  <si>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</si>
  <si>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</si>
  <si>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</si>
  <si>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</si>
  <si>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</si>
  <si>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Reporting montant crébit</t>
  </si>
  <si>
    <t>Devise</t>
  </si>
  <si>
    <t>Devise mode de change</t>
  </si>
  <si>
    <t>Devise date de validité</t>
  </si>
  <si>
    <t>Devise cours</t>
  </si>
  <si>
    <t>Devise montant débit</t>
  </si>
  <si>
    <t>Devise montant crébit</t>
  </si>
  <si>
    <t>Bordereau</t>
  </si>
  <si>
    <t>Date d'émission</t>
  </si>
  <si>
    <t>Date de valeur</t>
  </si>
  <si>
    <t>Référence externe</t>
  </si>
  <si>
    <t>Dossier écriture</t>
  </si>
  <si>
    <t>Paramètre 1 écriture</t>
  </si>
  <si>
    <t>Paramètre 2 écriture</t>
  </si>
  <si>
    <t>Utilisateur de création</t>
  </si>
  <si>
    <t>Date de création</t>
  </si>
  <si>
    <t>Dossier mouvement</t>
  </si>
  <si>
    <t>Libellé complémentaire mvt</t>
  </si>
  <si>
    <t xml:space="preserve">Numéro échéance pièce </t>
  </si>
  <si>
    <t>Code lettrage</t>
  </si>
  <si>
    <t>Unité oeuvre</t>
  </si>
  <si>
    <t xml:space="preserve">Quantité unité oeuvre </t>
  </si>
  <si>
    <t>TVA</t>
  </si>
  <si>
    <t>Paramètre 1 du mouvement</t>
  </si>
  <si>
    <t>Paramètre 2 du mouvement</t>
  </si>
  <si>
    <t>Paramètre 3 du mouvement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</si>
  <si>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</si>
  <si>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</si>
  <si>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</si>
  <si>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</si>
  <si>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</si>
  <si>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</si>
  <si>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</si>
  <si>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Totalisation et libellé 1</t>
  </si>
  <si>
    <t>Totalisation et libellé 2</t>
  </si>
  <si>
    <t>Totalisation et libellé 3</t>
  </si>
  <si>
    <t>Totalisation et libellé 4</t>
  </si>
  <si>
    <t>Intitulé établissement</t>
  </si>
  <si>
    <t>Code et intitulé établissement</t>
  </si>
  <si>
    <t>Somme de Solde D-C</t>
  </si>
  <si>
    <t>Somme de Solde C-D</t>
  </si>
  <si>
    <t>Reporting solde D-C</t>
  </si>
  <si>
    <t>Reporting solde C-D</t>
  </si>
  <si>
    <t>Devise solde D-C</t>
  </si>
  <si>
    <t>Devise solde C-D</t>
  </si>
  <si>
    <t>Valeurs</t>
  </si>
  <si>
    <t>Ecriture</t>
  </si>
  <si>
    <t>Etat</t>
  </si>
  <si>
    <t>Libellé</t>
  </si>
  <si>
    <t>Type</t>
  </si>
  <si>
    <t xml:space="preserve"> </t>
  </si>
  <si>
    <t>IND</t>
  </si>
  <si>
    <t>Qualiac</t>
  </si>
  <si>
    <t>A</t>
  </si>
  <si>
    <t>C</t>
  </si>
  <si>
    <t>Antérieur à 05 - 12</t>
  </si>
  <si>
    <t>601100</t>
  </si>
  <si>
    <t>Ach stock:Mat prem A</t>
  </si>
  <si>
    <t>6</t>
  </si>
  <si>
    <t>Charges</t>
  </si>
  <si>
    <t>291585</t>
  </si>
  <si>
    <t>PR</t>
  </si>
  <si>
    <t>E</t>
  </si>
  <si>
    <t>C0023182</t>
  </si>
  <si>
    <t>FF10000455</t>
  </si>
  <si>
    <t>23-05-2012</t>
  </si>
  <si>
    <t>ACHAT</t>
  </si>
  <si>
    <t>V</t>
  </si>
  <si>
    <t>Meubles</t>
  </si>
  <si>
    <t>10014</t>
  </si>
  <si>
    <t>ACT1</t>
  </si>
  <si>
    <t>EUR</t>
  </si>
  <si>
    <t>C0023181</t>
  </si>
  <si>
    <t>FF</t>
  </si>
  <si>
    <t>111</t>
  </si>
  <si>
    <t>4202</t>
  </si>
  <si>
    <t>606100</t>
  </si>
  <si>
    <t>Ach fourn n stockabl</t>
  </si>
  <si>
    <t>C0023376</t>
  </si>
  <si>
    <t>FF10000471</t>
  </si>
  <si>
    <t>31-05-2012</t>
  </si>
  <si>
    <t>Facture RFT</t>
  </si>
  <si>
    <t>606300</t>
  </si>
  <si>
    <t>Ach n stock:Four ent</t>
  </si>
  <si>
    <t>C0022901</t>
  </si>
  <si>
    <t>FF10000440</t>
  </si>
  <si>
    <t>03-05-2012</t>
  </si>
  <si>
    <t>ACT2</t>
  </si>
  <si>
    <t>C0022955</t>
  </si>
  <si>
    <t>FF10000448</t>
  </si>
  <si>
    <t>14-05-2012</t>
  </si>
  <si>
    <t>Etagères</t>
  </si>
  <si>
    <t>112</t>
  </si>
  <si>
    <t>1100</t>
  </si>
  <si>
    <t>50</t>
  </si>
  <si>
    <t>4100</t>
  </si>
  <si>
    <t>C0022986</t>
  </si>
  <si>
    <t>FF10000449</t>
  </si>
  <si>
    <t>16-05-2012</t>
  </si>
  <si>
    <t>Chaises</t>
  </si>
  <si>
    <t>ACT5</t>
  </si>
  <si>
    <t>C0023146</t>
  </si>
  <si>
    <t>FF10000451</t>
  </si>
  <si>
    <t>22-05-2012</t>
  </si>
  <si>
    <t>Placards</t>
  </si>
  <si>
    <t>C0023179</t>
  </si>
  <si>
    <t>FF10000452</t>
  </si>
  <si>
    <t>Papier</t>
  </si>
  <si>
    <t>36</t>
  </si>
  <si>
    <t>C0023180</t>
  </si>
  <si>
    <t>FF10000453</t>
  </si>
  <si>
    <t>Porte-manteau</t>
  </si>
  <si>
    <t>32</t>
  </si>
  <si>
    <t>FF10000454</t>
  </si>
  <si>
    <t>Tableaux</t>
  </si>
  <si>
    <t>C0023248</t>
  </si>
  <si>
    <t>FF10000467</t>
  </si>
  <si>
    <t>24-05-2012</t>
  </si>
  <si>
    <t>Cartouches</t>
  </si>
  <si>
    <t>113</t>
  </si>
  <si>
    <t>C0023250</t>
  </si>
  <si>
    <t>FF10000468</t>
  </si>
  <si>
    <t>C0023262</t>
  </si>
  <si>
    <t>FF10000469</t>
  </si>
  <si>
    <t>Projecteur</t>
  </si>
  <si>
    <t>1H</t>
  </si>
  <si>
    <t>C0023264</t>
  </si>
  <si>
    <t>FF10000470</t>
  </si>
  <si>
    <t>Facture TJG</t>
  </si>
  <si>
    <t>612200</t>
  </si>
  <si>
    <t>Redev cred-bail mobi</t>
  </si>
  <si>
    <t>Redevance</t>
  </si>
  <si>
    <t>1021</t>
  </si>
  <si>
    <t>0000003     CBYNE</t>
  </si>
  <si>
    <t xml:space="preserve"> IND Qualiac</t>
  </si>
  <si>
    <t>6 - Charges</t>
  </si>
  <si>
    <t>601100 - Ach stock:Mat prem A</t>
  </si>
  <si>
    <t>606100 - Ach fourn n stockabl</t>
  </si>
  <si>
    <t>606300 - Ach n stock:Four ent</t>
  </si>
  <si>
    <t>612200 - Redev cred-bail mobi</t>
  </si>
  <si>
    <t>23/05/2012</t>
  </si>
  <si>
    <t>31/05/2012</t>
  </si>
  <si>
    <t>03/05/2012</t>
  </si>
  <si>
    <t>14/05/2012</t>
  </si>
  <si>
    <t>16/05/2012</t>
  </si>
  <si>
    <t>22/05/2012</t>
  </si>
  <si>
    <t>24/05/2012</t>
  </si>
  <si>
    <t>30/06/2012</t>
  </si>
  <si>
    <t>25/05/2012</t>
  </si>
  <si>
    <t>15/09/2015</t>
  </si>
  <si>
    <t>01/05/2012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</si>
</sst>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indent="1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quotePrefix="1" applyNumberFormat="1"/>
    <xf numFmtId="0" fontId="0" fillId="0" borderId="0" xfId="0" quotePrefix="1" applyNumberFormat="1"/>
  </cellXfs>
  <cellStyles count="1">
    <cellStyle name="Normal" xfId="0" builtinId="0"/>
  </cellStyles>
  <dxfs count="56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55"/>
      <tableStyleElement type="totalRow" dxfId="54"/>
      <tableStyleElement type="firstColumn" dxfId="53"/>
      <tableStyleElement type="firstRowSubheading" dxfId="52"/>
      <tableStyleElement type="secondRowSubheading" dxfId="51"/>
      <tableStyleElement type="thirdRowSubheading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00.696842824073" createdVersion="5" refreshedVersion="5" minRefreshableVersion="3" recordCount="21">
  <cacheSource type="worksheet">
    <worksheetSource ref="A3:BT999994" sheet="Donnees"/>
  </cacheSource>
  <cacheFields count="72">
    <cacheField name="Etablissement " numFmtId="0">
      <sharedItems containsBlank="1"/>
    </cacheField>
    <cacheField name="Intitulé établissement" numFmtId="0">
      <sharedItems containsBlank="1"/>
    </cacheField>
    <cacheField name="Code et intitulé établissement" numFmtId="0">
      <sharedItems containsBlank="1" count="5">
        <s v=" IND Qualiac"/>
        <m/>
        <s v="  " u="1"/>
        <s v=" xxxxxx xxxxxxxx" u="1"/>
        <s v="xxxxxx xxxxxxxx" u="1"/>
      </sharedItems>
    </cacheField>
    <cacheField name="Antérieur ou Ecriture" numFmtId="0">
      <sharedItems containsBlank="1"/>
    </cacheField>
    <cacheField name="Type d'écriture " numFmtId="0">
      <sharedItems containsBlank="1" count="3">
        <s v="C"/>
        <m/>
        <s v="x" u="1"/>
      </sharedItems>
    </cacheField>
    <cacheField name="Numéro écriture" numFmtId="0">
      <sharedItems containsBlank="1" count="15">
        <m/>
        <s v="C0023182"/>
        <s v="C0023376"/>
        <s v="C0022901"/>
        <s v="C0022955"/>
        <s v="C0022986"/>
        <s v="C0023146"/>
        <s v="C0023179"/>
        <s v="C0023180"/>
        <s v="C0023181"/>
        <s v="C0023248"/>
        <s v="C0023250"/>
        <s v="C0023262"/>
        <s v="C0023264"/>
        <s v="x" u="1"/>
      </sharedItems>
    </cacheField>
    <cacheField name="Pièce" numFmtId="0">
      <sharedItems containsBlank="1" count="15">
        <m/>
        <s v="FF10000455"/>
        <s v="FF10000471"/>
        <s v="FF10000440"/>
        <s v="FF10000448"/>
        <s v="FF10000449"/>
        <s v="FF10000451"/>
        <s v="FF10000452"/>
        <s v="FF10000453"/>
        <s v="FF10000454"/>
        <s v="FF10000467"/>
        <s v="FF10000468"/>
        <s v="FF10000469"/>
        <s v="FF10000470"/>
        <s v="x" u="1"/>
      </sharedItems>
    </cacheField>
    <cacheField name="Date comptable" numFmtId="0">
      <sharedItems containsBlank="1" containsMixedTypes="1" containsNumber="1" containsInteger="1" minValue="19000101" maxValue="20150101" count="10">
        <m/>
        <s v="23-05-2012"/>
        <s v="31-05-2012"/>
        <s v="03-05-2012"/>
        <s v="14-05-2012"/>
        <s v="16-05-2012"/>
        <s v="22-05-2012"/>
        <s v="24-05-2012"/>
        <n v="20150101" u="1"/>
        <n v="19000101" u="1"/>
      </sharedItems>
    </cacheField>
    <cacheField name="Journal" numFmtId="0">
      <sharedItems containsBlank="1" count="3">
        <m/>
        <s v="ACHAT"/>
        <s v="xxx" u="1"/>
      </sharedItems>
    </cacheField>
    <cacheField name="Etat écriture" numFmtId="0">
      <sharedItems containsBlank="1" count="3">
        <m/>
        <s v="V"/>
        <s v="x" u="1"/>
      </sharedItems>
    </cacheField>
    <cacheField name="Libellé écriture" numFmtId="0">
      <sharedItems containsBlank="1" count="15">
        <s v="Antérieur à 05 - 12"/>
        <s v="Meubles"/>
        <s v="Facture RFT"/>
        <m/>
        <s v="Etagères"/>
        <s v="Chaises"/>
        <s v="Placards"/>
        <s v="Papier"/>
        <s v="Porte-manteau"/>
        <s v="Tableaux"/>
        <s v="Cartouches"/>
        <s v="Projecteur"/>
        <s v="Facture TJG"/>
        <s v="Redevance"/>
        <s v="xxxx" u="1"/>
      </sharedItems>
    </cacheField>
    <cacheField name="Libellé mouvement" numFmtId="0">
      <sharedItems containsNonDate="0" containsString="0" containsBlank="1"/>
    </cacheField>
    <cacheField name="Compte" numFmtId="0">
      <sharedItems containsBlank="1" containsMixedTypes="1" containsNumber="1" containsInteger="1" minValue="601100" maxValue="612200" count="8">
        <s v="601100"/>
        <n v="601100"/>
        <s v="606100"/>
        <n v="606100"/>
        <s v="606300"/>
        <s v="612200"/>
        <n v="612200"/>
        <m/>
      </sharedItems>
    </cacheField>
    <cacheField name="Libellé réduit compte" numFmtId="0">
      <sharedItems containsBlank="1"/>
    </cacheField>
    <cacheField name="Poste" numFmtId="0">
      <sharedItems containsBlank="1"/>
    </cacheField>
    <cacheField name="CGRA" numFmtId="0">
      <sharedItems containsBlank="1"/>
    </cacheField>
    <cacheField name="CGRB" numFmtId="0">
      <sharedItems containsNonDate="0" containsString="0" containsBlank="1"/>
    </cacheField>
    <cacheField name="Montant débit" numFmtId="4">
      <sharedItems containsString="0" containsBlank="1" containsNumber="1" minValue="0" maxValue="8000000"/>
    </cacheField>
    <cacheField name="Montant crédit" numFmtId="4">
      <sharedItems containsString="0" containsBlank="1" containsNumber="1" minValue="0" maxValue="11796.92"/>
    </cacheField>
    <cacheField name="Solde D-C" numFmtId="4">
      <sharedItems containsString="0" containsBlank="1" containsNumber="1" minValue="0" maxValue="8000000"/>
    </cacheField>
    <cacheField name="Solde C-D" numFmtId="4">
      <sharedItems containsString="0" containsBlank="1" containsNumber="1" minValue="-8000000" maxValue="0"/>
    </cacheField>
    <cacheField name="Devise origine" numFmtId="0">
      <sharedItems containsBlank="1"/>
    </cacheField>
    <cacheField name="Reporting mode de change" numFmtId="0">
      <sharedItems containsNonDate="0" containsString="0" containsBlank="1"/>
    </cacheField>
    <cacheField name="Reporting date de validité" numFmtId="0">
      <sharedItems containsNonDate="0" containsString="0" containsBlank="1"/>
    </cacheField>
    <cacheField name="Reporting cours" numFmtId="164">
      <sharedItems containsString="0" containsBlank="1" containsNumber="1" containsInteger="1" minValue="0" maxValue="0"/>
    </cacheField>
    <cacheField name="Reporting montant débit" numFmtId="4">
      <sharedItems containsString="0" containsBlank="1" containsNumber="1" containsInteger="1" minValue="0" maxValue="0"/>
    </cacheField>
    <cacheField name="Reporting montant crébit" numFmtId="4">
      <sharedItems containsString="0" containsBlank="1" containsNumber="1" containsInteger="1" minValue="0" maxValue="0"/>
    </cacheField>
    <cacheField name="Reporting solde D-C" numFmtId="4">
      <sharedItems containsString="0" containsBlank="1" containsNumber="1" containsInteger="1" minValue="0" maxValue="0"/>
    </cacheField>
    <cacheField name="Reporting solde C-D" numFmtId="4">
      <sharedItems containsString="0" containsBlank="1" containsNumber="1" containsInteger="1" minValue="0" maxValue="0"/>
    </cacheField>
    <cacheField name="Devise" numFmtId="0">
      <sharedItems containsNonDate="0" containsString="0" containsBlank="1"/>
    </cacheField>
    <cacheField name="Devise mode de change" numFmtId="0">
      <sharedItems containsNonDate="0" containsString="0" containsBlank="1"/>
    </cacheField>
    <cacheField name="Devise date de validité" numFmtId="0">
      <sharedItems containsNonDate="0" containsString="0" containsBlank="1"/>
    </cacheField>
    <cacheField name="Devise cours" numFmtId="164">
      <sharedItems containsString="0" containsBlank="1" containsNumber="1" containsInteger="1" minValue="0" maxValue="0"/>
    </cacheField>
    <cacheField name="Devise montant débit" numFmtId="4">
      <sharedItems containsString="0" containsBlank="1" containsNumber="1" containsInteger="1" minValue="0" maxValue="0"/>
    </cacheField>
    <cacheField name="Devise montant crébit" numFmtId="4">
      <sharedItems containsString="0" containsBlank="1" containsNumber="1" containsInteger="1" minValue="0" maxValue="0"/>
    </cacheField>
    <cacheField name="Devise solde D-C" numFmtId="4">
      <sharedItems containsString="0" containsBlank="1" containsNumber="1" containsInteger="1" minValue="0" maxValue="0"/>
    </cacheField>
    <cacheField name="Devise solde C-D" numFmtId="4">
      <sharedItems containsString="0" containsBlank="1" containsNumber="1" containsInteger="1" minValue="0" maxValue="0"/>
    </cacheField>
    <cacheField name="Bordereau" numFmtId="4">
      <sharedItems containsNonDate="0" containsString="0" containsBlank="1"/>
    </cacheField>
    <cacheField name="Date d'échéance" numFmtId="0">
      <sharedItems containsString="0" containsBlank="1" containsNumber="1" containsInteger="1" minValue="20120620" maxValue="20120630"/>
    </cacheField>
    <cacheField name="Date d'émission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NonDate="0" containsString="0" containsBlank="1"/>
    </cacheField>
    <cacheField name="Paramètre 1 écriture" numFmtId="0">
      <sharedItems containsNonDate="0" containsString="0" containsBlank="1"/>
    </cacheField>
    <cacheField name="Paramètre 2 écriture" numFmtId="0">
      <sharedItems containsNonDate="0" containsString="0" containsBlank="1"/>
    </cacheField>
    <cacheField name="Paramètre 2 écriture2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String="0" containsBlank="1" containsNumber="1" containsInteger="1" minValue="20120503" maxValue="20120531"/>
    </cacheField>
    <cacheField name="Dossier mouvement" numFmtId="0">
      <sharedItems containsNonDate="0" containsString="0" containsBlank="1"/>
    </cacheField>
    <cacheField name="Tiers" numFmtId="0">
      <sharedItems containsNonDate="0" containsBlank="1" count="2">
        <m/>
        <s v="x" u="1"/>
      </sharedItems>
    </cacheField>
    <cacheField name="Libellé complémentaire mvt" numFmtId="0">
      <sharedItems containsNonDate="0" containsString="0" containsBlank="1"/>
    </cacheField>
    <cacheField name="Numéro échéance pièce " numFmtId="1">
      <sharedItems containsString="0" containsBlank="1" containsNumber="1" containsInteger="1" minValue="0" maxValue="0"/>
    </cacheField>
    <cacheField name="Code lettrage" numFmtId="0">
      <sharedItems containsBlank="1"/>
    </cacheField>
    <cacheField name="Unité oeuvre" numFmtId="0">
      <sharedItems containsNonDate="0" containsString="0" containsBlank="1"/>
    </cacheField>
    <cacheField name="Quantité unité oeuvre " numFmtId="2">
      <sharedItems containsString="0" containsBlank="1" containsNumber="1" containsInteger="1" minValue="0" maxValue="0"/>
    </cacheField>
    <cacheField name="TVA" numFmtId="0">
      <sharedItems containsBlank="1"/>
    </cacheField>
    <cacheField name="Paramètre 1 du mouvement" numFmtId="0">
      <sharedItems containsNonDate="0" containsString="0" containsBlank="1"/>
    </cacheField>
    <cacheField name="Paramètre 2 du mouvement" numFmtId="0">
      <sharedItems containsNonDate="0" containsString="0" containsBlank="1"/>
    </cacheField>
    <cacheField name="Paramètre 3 du mouvement" numFmtId="0">
      <sharedItems containsNonDate="0" containsString="0"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5">
        <s v="6 - Charges"/>
        <m/>
        <s v=" - " u="1"/>
        <s v="x - xxxx" u="1"/>
        <s v="x - x" u="1"/>
      </sharedItems>
    </cacheField>
    <cacheField name="Totalisation 2" numFmtId="0">
      <sharedItems containsBlank="1" containsMixedTypes="1" containsNumber="1" containsInteger="1" minValue="601100" maxValue="612200"/>
    </cacheField>
    <cacheField name="Libellé totalisation 2" numFmtId="0">
      <sharedItems containsBlank="1"/>
    </cacheField>
    <cacheField name="Totalisation et libellé 2" numFmtId="0">
      <sharedItems containsBlank="1" count="8">
        <s v="601100 - Ach stock:Mat prem A"/>
        <s v="606100 - Ach fourn n stockabl"/>
        <s v="606300 - Ach n stock:Four ent"/>
        <s v="612200 - Redev cred-bail mobi"/>
        <m/>
        <s v=" - " u="1"/>
        <s v="sdfsf - x" u="1"/>
        <s v="x - x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IND"/>
    <s v="Qualiac"/>
    <x v="0"/>
    <s v="A"/>
    <x v="0"/>
    <x v="0"/>
    <x v="0"/>
    <x v="0"/>
    <x v="0"/>
    <x v="0"/>
    <x v="0"/>
    <m/>
    <x v="0"/>
    <s v="Ach stock:Mat prem A"/>
    <m/>
    <m/>
    <m/>
    <n v="1328.06"/>
    <n v="350"/>
    <n v="978.06"/>
    <n v="-978.06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6"/>
    <s v="Charges"/>
    <x v="0"/>
    <s v="601100"/>
    <s v="Ach stock:Mat prem A"/>
    <x v="0"/>
    <m/>
    <m/>
    <s v=" - "/>
    <m/>
    <m/>
    <s v=" - "/>
  </r>
  <r>
    <s v="IND"/>
    <s v="Qualiac"/>
    <x v="0"/>
    <s v="E"/>
    <x v="0"/>
    <x v="1"/>
    <x v="1"/>
    <x v="1"/>
    <x v="1"/>
    <x v="1"/>
    <x v="1"/>
    <m/>
    <x v="1"/>
    <s v="Ach stock:Mat prem A"/>
    <s v="10014"/>
    <s v="ACT1"/>
    <m/>
    <n v="5741"/>
    <n v="0"/>
    <n v="5741"/>
    <n v="-5741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81"/>
    <s v="FF"/>
    <m/>
    <m/>
    <m/>
    <m/>
    <s v="PR"/>
    <n v="20120523"/>
    <m/>
    <x v="0"/>
    <m/>
    <n v="0"/>
    <s v="111"/>
    <m/>
    <n v="0"/>
    <s v="4202"/>
    <m/>
    <m/>
    <m/>
    <s v="6"/>
    <s v="Charges"/>
    <x v="0"/>
    <n v="601100"/>
    <s v="Ach stock:Mat prem A"/>
    <x v="0"/>
    <m/>
    <m/>
    <s v=" - "/>
    <m/>
    <m/>
    <s v=" - "/>
  </r>
  <r>
    <s v="IND"/>
    <s v="Qualiac"/>
    <x v="0"/>
    <s v="A"/>
    <x v="0"/>
    <x v="0"/>
    <x v="0"/>
    <x v="0"/>
    <x v="0"/>
    <x v="0"/>
    <x v="0"/>
    <m/>
    <x v="2"/>
    <s v="Ach fourn n stockabl"/>
    <m/>
    <m/>
    <m/>
    <n v="43898.83"/>
    <n v="11796.92"/>
    <n v="32101.91"/>
    <n v="-32101.91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6"/>
    <s v="Charges"/>
    <x v="0"/>
    <s v="606100"/>
    <s v="Ach fourn n stockabl"/>
    <x v="1"/>
    <m/>
    <m/>
    <s v=" - "/>
    <m/>
    <m/>
    <s v=" - "/>
  </r>
  <r>
    <s v="IND"/>
    <s v="Qualiac"/>
    <x v="0"/>
    <s v="E"/>
    <x v="0"/>
    <x v="2"/>
    <x v="2"/>
    <x v="2"/>
    <x v="1"/>
    <x v="1"/>
    <x v="2"/>
    <m/>
    <x v="3"/>
    <s v="Ach fourn n stockabl"/>
    <s v="10014"/>
    <s v="ACT1"/>
    <m/>
    <n v="40.61"/>
    <n v="0"/>
    <n v="40.61"/>
    <n v="-40.61"/>
    <m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31"/>
    <m/>
    <x v="0"/>
    <m/>
    <n v="0"/>
    <m/>
    <m/>
    <n v="0"/>
    <m/>
    <m/>
    <m/>
    <m/>
    <s v="6"/>
    <s v="Charges"/>
    <x v="0"/>
    <n v="606100"/>
    <s v="Ach fourn n stockabl"/>
    <x v="1"/>
    <m/>
    <m/>
    <s v=" - "/>
    <m/>
    <m/>
    <s v=" - "/>
  </r>
  <r>
    <s v="IND"/>
    <s v="Qualiac"/>
    <x v="0"/>
    <s v="A"/>
    <x v="0"/>
    <x v="0"/>
    <x v="0"/>
    <x v="0"/>
    <x v="0"/>
    <x v="0"/>
    <x v="0"/>
    <m/>
    <x v="4"/>
    <s v="Ach n stock:Four ent"/>
    <m/>
    <m/>
    <m/>
    <n v="50686.91"/>
    <n v="2000"/>
    <n v="48686.91"/>
    <n v="-48686.91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3"/>
    <x v="3"/>
    <x v="3"/>
    <x v="1"/>
    <x v="1"/>
    <x v="3"/>
    <m/>
    <x v="4"/>
    <s v="Ach n stock:Four ent"/>
    <s v="10014"/>
    <s v="ACT2"/>
    <m/>
    <n v="20"/>
    <n v="0"/>
    <n v="20"/>
    <n v="-20"/>
    <s v="EUR"/>
    <m/>
    <m/>
    <n v="0"/>
    <n v="0"/>
    <n v="0"/>
    <n v="0"/>
    <n v="0"/>
    <m/>
    <m/>
    <m/>
    <n v="0"/>
    <n v="0"/>
    <n v="0"/>
    <n v="0"/>
    <n v="0"/>
    <m/>
    <m/>
    <m/>
    <m/>
    <m/>
    <s v="FF"/>
    <m/>
    <m/>
    <m/>
    <m/>
    <s v="PR"/>
    <n v="20120503"/>
    <m/>
    <x v="0"/>
    <m/>
    <n v="0"/>
    <m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4"/>
    <x v="4"/>
    <x v="4"/>
    <x v="1"/>
    <x v="1"/>
    <x v="4"/>
    <m/>
    <x v="4"/>
    <s v="Ach n stock:Four ent"/>
    <s v="10014"/>
    <s v="ACT1"/>
    <m/>
    <n v="1000"/>
    <n v="0"/>
    <n v="1000"/>
    <n v="-100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4"/>
    <m/>
    <x v="0"/>
    <m/>
    <n v="0"/>
    <s v="112"/>
    <m/>
    <n v="0"/>
    <s v="1100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4"/>
    <x v="4"/>
    <x v="4"/>
    <x v="1"/>
    <x v="1"/>
    <x v="4"/>
    <m/>
    <x v="4"/>
    <s v="Ach n stock:Four ent"/>
    <s v="10014"/>
    <s v="ACT1"/>
    <m/>
    <n v="800"/>
    <n v="0"/>
    <n v="800"/>
    <n v="-80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4"/>
    <m/>
    <x v="0"/>
    <m/>
    <n v="0"/>
    <s v="50"/>
    <m/>
    <n v="0"/>
    <s v="4100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5"/>
    <x v="5"/>
    <x v="5"/>
    <x v="1"/>
    <x v="1"/>
    <x v="5"/>
    <m/>
    <x v="4"/>
    <s v="Ach n stock:Four ent"/>
    <s v="6"/>
    <s v="ACT5"/>
    <m/>
    <n v="50"/>
    <n v="0"/>
    <n v="50"/>
    <n v="-5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6"/>
    <m/>
    <x v="0"/>
    <m/>
    <n v="0"/>
    <m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6"/>
    <x v="6"/>
    <x v="6"/>
    <x v="1"/>
    <x v="1"/>
    <x v="6"/>
    <m/>
    <x v="4"/>
    <s v="Ach n stock:Four ent"/>
    <s v="10014"/>
    <s v="ACT1"/>
    <m/>
    <n v="100"/>
    <n v="0"/>
    <n v="100"/>
    <n v="-100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2"/>
    <m/>
    <x v="0"/>
    <m/>
    <n v="0"/>
    <m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7"/>
    <x v="7"/>
    <x v="1"/>
    <x v="1"/>
    <x v="1"/>
    <x v="7"/>
    <m/>
    <x v="4"/>
    <s v="Ach n stock:Four ent"/>
    <s v="6"/>
    <s v="ACT1"/>
    <m/>
    <n v="4896.57"/>
    <n v="0"/>
    <n v="4896.57"/>
    <n v="-4896.57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3"/>
    <m/>
    <x v="0"/>
    <m/>
    <n v="0"/>
    <s v="36"/>
    <m/>
    <n v="0"/>
    <s v="1100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8"/>
    <x v="8"/>
    <x v="1"/>
    <x v="1"/>
    <x v="1"/>
    <x v="8"/>
    <m/>
    <x v="4"/>
    <s v="Ach n stock:Four ent"/>
    <s v="6"/>
    <s v="ACT1"/>
    <m/>
    <n v="5870"/>
    <n v="0"/>
    <n v="5870"/>
    <n v="-587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79"/>
    <s v="FF"/>
    <m/>
    <m/>
    <m/>
    <m/>
    <s v="PR"/>
    <n v="20120523"/>
    <m/>
    <x v="0"/>
    <m/>
    <n v="0"/>
    <s v="32"/>
    <m/>
    <n v="0"/>
    <s v="1100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9"/>
    <x v="9"/>
    <x v="1"/>
    <x v="1"/>
    <x v="1"/>
    <x v="9"/>
    <m/>
    <x v="4"/>
    <s v="Ach n stock:Four ent"/>
    <s v="10014"/>
    <s v="ACT1"/>
    <m/>
    <n v="1796.34"/>
    <n v="0"/>
    <n v="1796.34"/>
    <n v="-1796.34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80"/>
    <s v="FF"/>
    <m/>
    <m/>
    <m/>
    <m/>
    <s v="PR"/>
    <n v="20120523"/>
    <m/>
    <x v="0"/>
    <m/>
    <n v="0"/>
    <s v="111"/>
    <m/>
    <n v="0"/>
    <s v="4202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10"/>
    <x v="10"/>
    <x v="7"/>
    <x v="1"/>
    <x v="1"/>
    <x v="10"/>
    <m/>
    <x v="4"/>
    <s v="Ach n stock:Four ent"/>
    <s v="6"/>
    <s v="ACT1"/>
    <m/>
    <n v="400"/>
    <n v="0"/>
    <n v="400"/>
    <n v="-400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4"/>
    <m/>
    <x v="0"/>
    <m/>
    <n v="0"/>
    <s v="113"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11"/>
    <x v="11"/>
    <x v="7"/>
    <x v="1"/>
    <x v="1"/>
    <x v="10"/>
    <m/>
    <x v="4"/>
    <s v="Ach n stock:Four ent"/>
    <s v="6"/>
    <s v="ACT1"/>
    <m/>
    <n v="400"/>
    <n v="0"/>
    <n v="400"/>
    <n v="-40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248"/>
    <s v="FF"/>
    <m/>
    <m/>
    <m/>
    <m/>
    <s v="PR"/>
    <n v="20120524"/>
    <m/>
    <x v="0"/>
    <m/>
    <n v="0"/>
    <s v="113"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12"/>
    <x v="12"/>
    <x v="7"/>
    <x v="1"/>
    <x v="1"/>
    <x v="11"/>
    <m/>
    <x v="4"/>
    <s v="Ach n stock:Four ent"/>
    <s v="10014"/>
    <s v="ACT1"/>
    <m/>
    <n v="3596.87"/>
    <n v="0"/>
    <n v="3596.87"/>
    <n v="-3596.87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4"/>
    <m/>
    <x v="0"/>
    <m/>
    <n v="0"/>
    <s v="111"/>
    <m/>
    <n v="0"/>
    <s v="1H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13"/>
    <x v="13"/>
    <x v="7"/>
    <x v="1"/>
    <x v="1"/>
    <x v="11"/>
    <m/>
    <x v="4"/>
    <s v="Ach n stock:Four ent"/>
    <s v="10014"/>
    <s v="ACT1"/>
    <m/>
    <n v="5000"/>
    <n v="0"/>
    <n v="5000"/>
    <n v="-500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262"/>
    <s v="FF"/>
    <m/>
    <m/>
    <m/>
    <m/>
    <s v="PR"/>
    <n v="20120524"/>
    <m/>
    <x v="0"/>
    <m/>
    <n v="0"/>
    <s v="111"/>
    <m/>
    <n v="0"/>
    <s v="1H"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E"/>
    <x v="0"/>
    <x v="2"/>
    <x v="2"/>
    <x v="2"/>
    <x v="1"/>
    <x v="1"/>
    <x v="12"/>
    <m/>
    <x v="4"/>
    <s v="Ach n stock:Four ent"/>
    <s v="10014"/>
    <s v="ACT1"/>
    <m/>
    <n v="40.61"/>
    <n v="0"/>
    <n v="40.61"/>
    <n v="-40.61"/>
    <m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31"/>
    <m/>
    <x v="0"/>
    <m/>
    <n v="0"/>
    <m/>
    <m/>
    <n v="0"/>
    <m/>
    <m/>
    <m/>
    <m/>
    <s v="6"/>
    <s v="Charges"/>
    <x v="0"/>
    <s v="606300"/>
    <s v="Ach n stock:Four ent"/>
    <x v="2"/>
    <m/>
    <m/>
    <s v=" - "/>
    <m/>
    <m/>
    <s v=" - "/>
  </r>
  <r>
    <s v="IND"/>
    <s v="Qualiac"/>
    <x v="0"/>
    <s v="A"/>
    <x v="0"/>
    <x v="0"/>
    <x v="0"/>
    <x v="0"/>
    <x v="0"/>
    <x v="0"/>
    <x v="0"/>
    <m/>
    <x v="5"/>
    <s v="Redev cred-bail mobi"/>
    <m/>
    <m/>
    <m/>
    <n v="8000000"/>
    <n v="0"/>
    <n v="8000000"/>
    <n v="-8000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6"/>
    <s v="Charges"/>
    <x v="0"/>
    <s v="612200"/>
    <s v="Redev cred-bail mobi"/>
    <x v="3"/>
    <m/>
    <m/>
    <s v=" - "/>
    <m/>
    <m/>
    <s v=" - "/>
  </r>
  <r>
    <s v="IND"/>
    <s v="Qualiac"/>
    <x v="0"/>
    <s v="E"/>
    <x v="0"/>
    <x v="7"/>
    <x v="7"/>
    <x v="1"/>
    <x v="1"/>
    <x v="1"/>
    <x v="13"/>
    <m/>
    <x v="6"/>
    <s v="Redev cred-bail mobi"/>
    <s v="1021"/>
    <s v="0000003     CBYNE"/>
    <m/>
    <n v="0"/>
    <n v="0"/>
    <n v="0"/>
    <n v="0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3"/>
    <m/>
    <x v="0"/>
    <m/>
    <n v="0"/>
    <m/>
    <m/>
    <n v="0"/>
    <m/>
    <m/>
    <m/>
    <m/>
    <s v="6"/>
    <s v="Charges"/>
    <x v="0"/>
    <n v="612200"/>
    <s v="Redev cred-bail mobi"/>
    <x v="3"/>
    <m/>
    <m/>
    <s v=" - "/>
    <m/>
    <m/>
    <s v=" - "/>
  </r>
  <r>
    <m/>
    <m/>
    <x v="1"/>
    <m/>
    <x v="1"/>
    <x v="0"/>
    <x v="0"/>
    <x v="0"/>
    <x v="0"/>
    <x v="0"/>
    <x v="3"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x v="1"/>
    <m/>
    <m/>
    <x v="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1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N33" firstHeaderRow="1" firstDataRow="2" firstDataCol="9"/>
  <pivotFields count="72">
    <pivotField compact="0" outline="0" showAll="0"/>
    <pivotField compact="0" outline="0" showAll="0"/>
    <pivotField axis="axisRow" showAll="0">
      <items count="6">
        <item m="1" x="4"/>
        <item x="1"/>
        <item m="1" x="3"/>
        <item m="1" x="2"/>
        <item x="0"/>
        <item t="default"/>
      </items>
    </pivotField>
    <pivotField compact="0" outline="0" showAll="0"/>
    <pivotField axis="axisRow" compact="0" outline="0" showAll="0" defaultSubtotal="0">
      <items count="3">
        <item m="1" x="2"/>
        <item n=" " x="1"/>
        <item x="0"/>
      </items>
    </pivotField>
    <pivotField axis="axisRow" compact="0" outline="0" showAll="0" defaultSubtotal="0">
      <items count="15">
        <item m="1" x="14"/>
        <item n=" 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5">
        <item m="1" x="14"/>
        <item n=" 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0">
        <item m="1" x="9"/>
        <item n=" " x="0"/>
        <item m="1" x="8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15">
        <item m="1" x="14"/>
        <item n=" "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compact="0" outline="0" showAll="0">
      <items count="9">
        <item x="7"/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m="1" x="1"/>
        <item n=" "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6">
        <item m="1" x="4"/>
        <item x="1"/>
        <item m="1" x="3"/>
        <item m="1" x="2"/>
        <item x="0"/>
        <item t="default"/>
      </items>
    </pivotField>
    <pivotField compact="0" outline="0" showAll="0"/>
    <pivotField compact="0" outline="0" showAll="0"/>
    <pivotField axis="axisRow" compact="0" showAll="0">
      <items count="9">
        <item m="1" x="7"/>
        <item x="4"/>
        <item m="1" x="6"/>
        <item m="1" x="5"/>
        <item x="0"/>
        <item x="1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2"/>
    <field x="62"/>
    <field x="65"/>
    <field x="5"/>
    <field x="7"/>
    <field x="6"/>
    <field x="8"/>
    <field x="9"/>
    <field x="10"/>
    <field x="50"/>
    <field x="4"/>
  </rowFields>
  <rowItems count="26">
    <i>
      <x v="4"/>
    </i>
    <i r="1">
      <x v="4"/>
    </i>
    <i r="2">
      <x v="4"/>
    </i>
    <i r="3">
      <x v="1"/>
      <x v="1"/>
      <x v="1"/>
      <x v="1"/>
      <x v="1"/>
      <x v="2"/>
      <x v="1"/>
      <x v="2"/>
    </i>
    <i r="3">
      <x v="2"/>
      <x v="3"/>
      <x v="2"/>
      <x v="2"/>
      <x v="2"/>
      <x v="3"/>
      <x v="1"/>
      <x v="2"/>
    </i>
    <i r="2">
      <x v="5"/>
    </i>
    <i r="3">
      <x v="1"/>
      <x v="1"/>
      <x v="1"/>
      <x v="1"/>
      <x v="1"/>
      <x v="2"/>
      <x v="1"/>
      <x v="2"/>
    </i>
    <i r="3">
      <x v="3"/>
      <x v="4"/>
      <x v="3"/>
      <x v="2"/>
      <x v="2"/>
      <x v="4"/>
      <x v="1"/>
      <x v="2"/>
    </i>
    <i r="2">
      <x v="6"/>
    </i>
    <i r="3">
      <x v="1"/>
      <x v="1"/>
      <x v="1"/>
      <x v="1"/>
      <x v="1"/>
      <x v="2"/>
      <x v="1"/>
      <x v="2"/>
    </i>
    <i r="3">
      <x v="3"/>
      <x v="4"/>
      <x v="3"/>
      <x v="2"/>
      <x v="2"/>
      <x v="13"/>
      <x v="1"/>
      <x v="2"/>
    </i>
    <i r="3">
      <x v="4"/>
      <x v="5"/>
      <x v="4"/>
      <x v="2"/>
      <x v="2"/>
      <x v="1"/>
      <x v="1"/>
      <x v="2"/>
    </i>
    <i r="3">
      <x v="5"/>
      <x v="6"/>
      <x v="5"/>
      <x v="2"/>
      <x v="2"/>
      <x v="5"/>
      <x v="1"/>
      <x v="2"/>
    </i>
    <i r="3">
      <x v="6"/>
      <x v="7"/>
      <x v="6"/>
      <x v="2"/>
      <x v="2"/>
      <x v="6"/>
      <x v="1"/>
      <x v="2"/>
    </i>
    <i r="3">
      <x v="7"/>
      <x v="8"/>
      <x v="7"/>
      <x v="2"/>
      <x v="2"/>
      <x v="7"/>
      <x v="1"/>
      <x v="2"/>
    </i>
    <i r="3">
      <x v="8"/>
      <x v="3"/>
      <x v="8"/>
      <x v="2"/>
      <x v="2"/>
      <x v="8"/>
      <x v="1"/>
      <x v="2"/>
    </i>
    <i r="3">
      <x v="9"/>
      <x v="3"/>
      <x v="9"/>
      <x v="2"/>
      <x v="2"/>
      <x v="9"/>
      <x v="1"/>
      <x v="2"/>
    </i>
    <i r="3">
      <x v="10"/>
      <x v="3"/>
      <x v="10"/>
      <x v="2"/>
      <x v="2"/>
      <x v="10"/>
      <x v="1"/>
      <x v="2"/>
    </i>
    <i r="3">
      <x v="11"/>
      <x v="9"/>
      <x v="11"/>
      <x v="2"/>
      <x v="2"/>
      <x v="11"/>
      <x v="1"/>
      <x v="2"/>
    </i>
    <i r="3">
      <x v="12"/>
      <x v="9"/>
      <x v="12"/>
      <x v="2"/>
      <x v="2"/>
      <x v="11"/>
      <x v="1"/>
      <x v="2"/>
    </i>
    <i r="3">
      <x v="13"/>
      <x v="9"/>
      <x v="13"/>
      <x v="2"/>
      <x v="2"/>
      <x v="12"/>
      <x v="1"/>
      <x v="2"/>
    </i>
    <i r="3">
      <x v="14"/>
      <x v="9"/>
      <x v="14"/>
      <x v="2"/>
      <x v="2"/>
      <x v="12"/>
      <x v="1"/>
      <x v="2"/>
    </i>
    <i r="2">
      <x v="7"/>
    </i>
    <i r="3">
      <x v="1"/>
      <x v="1"/>
      <x v="1"/>
      <x v="1"/>
      <x v="1"/>
      <x v="2"/>
      <x v="1"/>
      <x v="2"/>
    </i>
    <i r="3">
      <x v="8"/>
      <x v="3"/>
      <x v="8"/>
      <x v="2"/>
      <x v="2"/>
      <x v="14"/>
      <x v="1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17" baseField="54" baseItem="0" numFmtId="4"/>
    <dataField name="Somme de Montant crédit" fld="18" baseField="54" baseItem="0" numFmtId="4"/>
    <dataField name="Somme de Solde D-C" fld="19" baseField="61" baseItem="0" numFmtId="4"/>
    <dataField name="Somme de Solde C-D" fld="20" baseField="61" baseItem="0" numFmtId="4"/>
  </dataFields>
  <formats count="25">
    <format dxfId="49">
      <pivotArea outline="0" collapsedLevelsAreSubtotals="1" fieldPosition="0"/>
    </format>
    <format dxfId="48">
      <pivotArea dataOnly="0" labelOnly="1" grandRow="1" outline="0" fieldPosition="0"/>
    </format>
    <format dxfId="47">
      <pivotArea field="12" type="button" dataOnly="0" labelOnly="1" outline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5">
          <reference field="2" count="1" selected="0">
            <x v="2"/>
          </reference>
          <reference field="5" count="0" selected="0"/>
          <reference field="7" count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41">
      <pivotArea dataOnly="0" labelOnly="1" fieldPosition="0">
        <references count="1">
          <reference field="7" count="0"/>
        </references>
      </pivotArea>
    </format>
    <format dxfId="40">
      <pivotArea dataOnly="0" labelOnly="1" fieldPosition="0">
        <references count="1">
          <reference field="8" count="0"/>
        </references>
      </pivotArea>
    </format>
    <format dxfId="39">
      <pivotArea dataOnly="0" labelOnly="1" outline="0" fieldPosition="0">
        <references count="6">
          <reference field="2" count="1" selected="0">
            <x v="2"/>
          </reference>
          <reference field="5" count="0" selected="0"/>
          <reference field="6" count="0"/>
          <reference field="7" count="0" selected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38">
      <pivotArea dataOnly="0" labelOnly="1" fieldPosition="0">
        <references count="1">
          <reference field="6" count="0"/>
        </references>
      </pivotArea>
    </format>
    <format dxfId="37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2" count="1" selected="0">
            <x v="0"/>
          </reference>
          <reference field="65" count="1" selected="0">
            <x v="2"/>
          </reference>
        </references>
      </pivotArea>
    </format>
    <format dxfId="36">
      <pivotArea collapsedLevelsAreSubtotals="1" fieldPosition="0">
        <references count="11"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35">
      <pivotArea dataOnly="0" labelOnly="1" outline="0" fieldPosition="0">
        <references count="8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34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fieldPosition="0">
        <references count="1">
          <reference field="9" count="0"/>
        </references>
      </pivotArea>
    </format>
    <format dxfId="31">
      <pivotArea dataOnly="0" labelOnly="1" outline="0" fieldPosition="0">
        <references count="10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30">
      <pivotArea dataOnly="0" labelOnly="1" outline="0" fieldPosition="0">
        <references count="11"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29">
      <pivotArea dataOnly="0" labelOnly="1" fieldPosition="0">
        <references count="1">
          <reference field="50" count="0"/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7">
      <pivotArea collapsedLevelsAreSubtotals="1" fieldPosition="0">
        <references count="12">
          <reference field="4294967294" count="1" selected="0">
            <x v="0"/>
          </reference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0"/>
          </reference>
          <reference field="65" count="1" selected="0">
            <x v="0"/>
          </reference>
        </references>
      </pivotArea>
    </format>
    <format dxfId="26">
      <pivotArea dataOnly="0" outline="0" fieldPosition="0">
        <references count="1">
          <reference field="4" count="0"/>
        </references>
      </pivotArea>
    </format>
    <format dxfId="25">
      <pivotArea dataOnly="0" outline="0" fieldPosition="0">
        <references count="1">
          <reference field="5" count="0"/>
        </references>
      </pivotArea>
    </format>
  </formats>
  <pivotTableStyleInfo name="EBLA" showRowHeaders="1" showColHeaders="0" showRowStripes="0" showColStripes="0" showLastColumn="1"/>
  <filters count="1">
    <filter fld="6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1.42578125" customWidth="1"/>
    <col min="3" max="4" width="12.7109375" customWidth="1"/>
    <col min="5" max="5" width="15.7109375" customWidth="1"/>
    <col min="6" max="6" width="10.7109375" customWidth="1"/>
    <col min="7" max="7" width="6.7109375" customWidth="1"/>
    <col min="8" max="8" width="34.7109375" customWidth="1"/>
    <col min="9" max="9" width="15.7109375" customWidth="1"/>
    <col min="10" max="10" width="5.7109375" customWidth="1"/>
    <col min="11" max="14" width="18.7109375" customWidth="1"/>
  </cols>
  <sheetData>
    <row r="1" spans="2:14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8" t="str">
        <f>CONCATENATE("Edité au : ",Donnees!F1)</f>
        <v>Edité au : 15/09/2015</v>
      </c>
    </row>
    <row r="2" spans="2:14" x14ac:dyDescent="0.25">
      <c r="B2" s="23" t="str">
        <f>CONCATENATE("Grand livre comptable du ",Donnees!B2," au ",Donnees!C2)</f>
        <v>Grand livre comptable du 01/05/2012 au 31/05/2012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5.75" thickBo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x14ac:dyDescent="0.25">
      <c r="B4" s="21"/>
      <c r="C4" s="21" t="s">
        <v>87</v>
      </c>
      <c r="D4" s="21" t="s">
        <v>71</v>
      </c>
      <c r="E4" s="21" t="s">
        <v>27</v>
      </c>
      <c r="F4" s="21" t="s">
        <v>28</v>
      </c>
      <c r="G4" s="21" t="s">
        <v>88</v>
      </c>
      <c r="H4" s="21" t="s">
        <v>89</v>
      </c>
      <c r="I4" s="21" t="s">
        <v>3</v>
      </c>
      <c r="J4" s="21" t="s">
        <v>90</v>
      </c>
      <c r="K4" s="21" t="s">
        <v>15</v>
      </c>
      <c r="L4" s="21" t="s">
        <v>16</v>
      </c>
      <c r="M4" s="21" t="s">
        <v>21</v>
      </c>
      <c r="N4" s="21" t="s">
        <v>22</v>
      </c>
    </row>
    <row r="5" spans="2:14" ht="15.7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15" hidden="1" customHeight="1" x14ac:dyDescent="0.25">
      <c r="K6" s="2" t="s">
        <v>86</v>
      </c>
    </row>
    <row r="7" spans="2:14" hidden="1" x14ac:dyDescent="0.25">
      <c r="B7" s="2" t="s">
        <v>1</v>
      </c>
      <c r="C7" s="2" t="s">
        <v>26</v>
      </c>
      <c r="D7" s="2" t="s">
        <v>4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</v>
      </c>
      <c r="J7" s="2" t="s">
        <v>25</v>
      </c>
      <c r="K7" t="s">
        <v>67</v>
      </c>
      <c r="L7" t="s">
        <v>68</v>
      </c>
      <c r="M7" t="s">
        <v>80</v>
      </c>
      <c r="N7" t="s">
        <v>81</v>
      </c>
    </row>
    <row r="8" spans="2:14" x14ac:dyDescent="0.25">
      <c r="B8" s="3" t="s">
        <v>175</v>
      </c>
      <c r="K8" s="5">
        <v>8125665.7999999998</v>
      </c>
      <c r="L8" s="5">
        <v>14146.92</v>
      </c>
      <c r="M8" s="5">
        <v>8111518.8799999999</v>
      </c>
      <c r="N8" s="5">
        <v>-8111518.8799999999</v>
      </c>
    </row>
    <row r="9" spans="2:14" x14ac:dyDescent="0.25">
      <c r="B9" s="4" t="s">
        <v>176</v>
      </c>
      <c r="K9" s="5">
        <v>8125665.7999999998</v>
      </c>
      <c r="L9" s="5">
        <v>14146.92</v>
      </c>
      <c r="M9" s="5">
        <v>8111518.8799999999</v>
      </c>
      <c r="N9" s="5">
        <v>-8111518.8799999999</v>
      </c>
    </row>
    <row r="10" spans="2:14" x14ac:dyDescent="0.25">
      <c r="B10" s="14" t="s">
        <v>177</v>
      </c>
      <c r="K10" s="5">
        <v>7069.0599999999995</v>
      </c>
      <c r="L10" s="5">
        <v>350</v>
      </c>
      <c r="M10" s="5">
        <v>6719.0599999999995</v>
      </c>
      <c r="N10" s="5">
        <v>-6719.0599999999995</v>
      </c>
    </row>
    <row r="11" spans="2:14" x14ac:dyDescent="0.25">
      <c r="C11" s="16" t="s">
        <v>91</v>
      </c>
      <c r="D11" s="16" t="s">
        <v>91</v>
      </c>
      <c r="E11" s="16" t="s">
        <v>91</v>
      </c>
      <c r="F11" s="16" t="s">
        <v>91</v>
      </c>
      <c r="G11" s="16" t="s">
        <v>91</v>
      </c>
      <c r="H11" s="16" t="s">
        <v>96</v>
      </c>
      <c r="I11" s="16" t="s">
        <v>91</v>
      </c>
      <c r="J11" s="16" t="s">
        <v>95</v>
      </c>
      <c r="K11" s="17">
        <v>1328.06</v>
      </c>
      <c r="L11" s="17">
        <v>350</v>
      </c>
      <c r="M11" s="17">
        <v>978.06</v>
      </c>
      <c r="N11" s="17">
        <v>-978.06</v>
      </c>
    </row>
    <row r="12" spans="2:14" x14ac:dyDescent="0.25">
      <c r="C12" s="16" t="s">
        <v>104</v>
      </c>
      <c r="D12" s="16" t="s">
        <v>106</v>
      </c>
      <c r="E12" s="16" t="s">
        <v>105</v>
      </c>
      <c r="F12" s="16" t="s">
        <v>107</v>
      </c>
      <c r="G12" s="16" t="s">
        <v>108</v>
      </c>
      <c r="H12" s="16" t="s">
        <v>109</v>
      </c>
      <c r="I12" s="16" t="s">
        <v>91</v>
      </c>
      <c r="J12" s="16" t="s">
        <v>95</v>
      </c>
      <c r="K12" s="17">
        <v>5741</v>
      </c>
      <c r="L12" s="17">
        <v>0</v>
      </c>
      <c r="M12" s="17">
        <v>5741</v>
      </c>
      <c r="N12" s="17">
        <v>-5741</v>
      </c>
    </row>
    <row r="13" spans="2:14" x14ac:dyDescent="0.25">
      <c r="B13" s="14" t="s">
        <v>178</v>
      </c>
      <c r="K13" s="5">
        <v>43939.44</v>
      </c>
      <c r="L13" s="5">
        <v>11796.92</v>
      </c>
      <c r="M13" s="5">
        <v>32142.52</v>
      </c>
      <c r="N13" s="5">
        <v>-32142.52</v>
      </c>
    </row>
    <row r="14" spans="2:14" x14ac:dyDescent="0.25">
      <c r="C14" s="16" t="s">
        <v>91</v>
      </c>
      <c r="D14" s="16" t="s">
        <v>91</v>
      </c>
      <c r="E14" s="16" t="s">
        <v>91</v>
      </c>
      <c r="F14" s="16" t="s">
        <v>91</v>
      </c>
      <c r="G14" s="16" t="s">
        <v>91</v>
      </c>
      <c r="H14" s="16" t="s">
        <v>96</v>
      </c>
      <c r="I14" s="16" t="s">
        <v>91</v>
      </c>
      <c r="J14" s="16" t="s">
        <v>95</v>
      </c>
      <c r="K14" s="17">
        <v>43898.83</v>
      </c>
      <c r="L14" s="17">
        <v>11796.92</v>
      </c>
      <c r="M14" s="17">
        <v>32101.91</v>
      </c>
      <c r="N14" s="17">
        <v>-32101.91</v>
      </c>
    </row>
    <row r="15" spans="2:14" x14ac:dyDescent="0.25">
      <c r="C15" s="16" t="s">
        <v>119</v>
      </c>
      <c r="D15" s="16" t="s">
        <v>121</v>
      </c>
      <c r="E15" s="16" t="s">
        <v>120</v>
      </c>
      <c r="F15" s="16" t="s">
        <v>107</v>
      </c>
      <c r="G15" s="16" t="s">
        <v>108</v>
      </c>
      <c r="H15" s="16" t="s">
        <v>122</v>
      </c>
      <c r="I15" s="16" t="s">
        <v>91</v>
      </c>
      <c r="J15" s="16" t="s">
        <v>95</v>
      </c>
      <c r="K15" s="17">
        <v>40.61</v>
      </c>
      <c r="L15" s="17">
        <v>0</v>
      </c>
      <c r="M15" s="17">
        <v>40.61</v>
      </c>
      <c r="N15" s="17">
        <v>-40.61</v>
      </c>
    </row>
    <row r="16" spans="2:14" x14ac:dyDescent="0.25">
      <c r="B16" s="14" t="s">
        <v>179</v>
      </c>
      <c r="K16" s="5">
        <v>74657.299999999988</v>
      </c>
      <c r="L16" s="5">
        <v>2000</v>
      </c>
      <c r="M16" s="5">
        <v>72657.3</v>
      </c>
      <c r="N16" s="5">
        <v>-72657.3</v>
      </c>
    </row>
    <row r="17" spans="2:14" x14ac:dyDescent="0.25">
      <c r="C17" s="16" t="s">
        <v>91</v>
      </c>
      <c r="D17" s="16" t="s">
        <v>91</v>
      </c>
      <c r="E17" s="16" t="s">
        <v>91</v>
      </c>
      <c r="F17" s="16" t="s">
        <v>91</v>
      </c>
      <c r="G17" s="16" t="s">
        <v>91</v>
      </c>
      <c r="H17" s="16" t="s">
        <v>96</v>
      </c>
      <c r="I17" s="16" t="s">
        <v>91</v>
      </c>
      <c r="J17" s="16" t="s">
        <v>95</v>
      </c>
      <c r="K17" s="17">
        <v>50686.91</v>
      </c>
      <c r="L17" s="17">
        <v>2000</v>
      </c>
      <c r="M17" s="17">
        <v>48686.91</v>
      </c>
      <c r="N17" s="17">
        <v>-48686.91</v>
      </c>
    </row>
    <row r="18" spans="2:14" x14ac:dyDescent="0.25">
      <c r="C18" s="16" t="s">
        <v>119</v>
      </c>
      <c r="D18" s="16" t="s">
        <v>121</v>
      </c>
      <c r="E18" s="16" t="s">
        <v>120</v>
      </c>
      <c r="F18" s="16" t="s">
        <v>107</v>
      </c>
      <c r="G18" s="16" t="s">
        <v>108</v>
      </c>
      <c r="H18" s="16" t="s">
        <v>169</v>
      </c>
      <c r="I18" s="16" t="s">
        <v>91</v>
      </c>
      <c r="J18" s="16" t="s">
        <v>95</v>
      </c>
      <c r="K18" s="17">
        <v>40.61</v>
      </c>
      <c r="L18" s="17">
        <v>0</v>
      </c>
      <c r="M18" s="17">
        <v>40.61</v>
      </c>
      <c r="N18" s="17">
        <v>-40.61</v>
      </c>
    </row>
    <row r="19" spans="2:14" x14ac:dyDescent="0.25">
      <c r="C19" s="16" t="s">
        <v>125</v>
      </c>
      <c r="D19" s="16" t="s">
        <v>127</v>
      </c>
      <c r="E19" s="16" t="s">
        <v>126</v>
      </c>
      <c r="F19" s="16" t="s">
        <v>107</v>
      </c>
      <c r="G19" s="16" t="s">
        <v>108</v>
      </c>
      <c r="H19" s="16" t="s">
        <v>91</v>
      </c>
      <c r="I19" s="16" t="s">
        <v>91</v>
      </c>
      <c r="J19" s="16" t="s">
        <v>95</v>
      </c>
      <c r="K19" s="17">
        <v>20</v>
      </c>
      <c r="L19" s="17">
        <v>0</v>
      </c>
      <c r="M19" s="17">
        <v>20</v>
      </c>
      <c r="N19" s="17">
        <v>-20</v>
      </c>
    </row>
    <row r="20" spans="2:14" x14ac:dyDescent="0.25">
      <c r="C20" s="16" t="s">
        <v>129</v>
      </c>
      <c r="D20" s="16" t="s">
        <v>131</v>
      </c>
      <c r="E20" s="16" t="s">
        <v>130</v>
      </c>
      <c r="F20" s="16" t="s">
        <v>107</v>
      </c>
      <c r="G20" s="16" t="s">
        <v>108</v>
      </c>
      <c r="H20" s="16" t="s">
        <v>132</v>
      </c>
      <c r="I20" s="16" t="s">
        <v>91</v>
      </c>
      <c r="J20" s="16" t="s">
        <v>95</v>
      </c>
      <c r="K20" s="17">
        <v>1800</v>
      </c>
      <c r="L20" s="17">
        <v>0</v>
      </c>
      <c r="M20" s="17">
        <v>1800</v>
      </c>
      <c r="N20" s="17">
        <v>-1800</v>
      </c>
    </row>
    <row r="21" spans="2:14" x14ac:dyDescent="0.25">
      <c r="C21" s="16" t="s">
        <v>137</v>
      </c>
      <c r="D21" s="16" t="s">
        <v>139</v>
      </c>
      <c r="E21" s="16" t="s">
        <v>138</v>
      </c>
      <c r="F21" s="16" t="s">
        <v>107</v>
      </c>
      <c r="G21" s="16" t="s">
        <v>108</v>
      </c>
      <c r="H21" s="16" t="s">
        <v>140</v>
      </c>
      <c r="I21" s="16" t="s">
        <v>91</v>
      </c>
      <c r="J21" s="16" t="s">
        <v>95</v>
      </c>
      <c r="K21" s="17">
        <v>50</v>
      </c>
      <c r="L21" s="17">
        <v>0</v>
      </c>
      <c r="M21" s="17">
        <v>50</v>
      </c>
      <c r="N21" s="17">
        <v>-50</v>
      </c>
    </row>
    <row r="22" spans="2:14" x14ac:dyDescent="0.25">
      <c r="C22" s="16" t="s">
        <v>142</v>
      </c>
      <c r="D22" s="16" t="s">
        <v>144</v>
      </c>
      <c r="E22" s="16" t="s">
        <v>143</v>
      </c>
      <c r="F22" s="16" t="s">
        <v>107</v>
      </c>
      <c r="G22" s="16" t="s">
        <v>108</v>
      </c>
      <c r="H22" s="16" t="s">
        <v>145</v>
      </c>
      <c r="I22" s="16" t="s">
        <v>91</v>
      </c>
      <c r="J22" s="16" t="s">
        <v>95</v>
      </c>
      <c r="K22" s="17">
        <v>100</v>
      </c>
      <c r="L22" s="17">
        <v>0</v>
      </c>
      <c r="M22" s="17">
        <v>100</v>
      </c>
      <c r="N22" s="17">
        <v>-100</v>
      </c>
    </row>
    <row r="23" spans="2:14" x14ac:dyDescent="0.25">
      <c r="C23" s="16" t="s">
        <v>146</v>
      </c>
      <c r="D23" s="16" t="s">
        <v>106</v>
      </c>
      <c r="E23" s="16" t="s">
        <v>147</v>
      </c>
      <c r="F23" s="16" t="s">
        <v>107</v>
      </c>
      <c r="G23" s="16" t="s">
        <v>108</v>
      </c>
      <c r="H23" s="16" t="s">
        <v>148</v>
      </c>
      <c r="I23" s="16" t="s">
        <v>91</v>
      </c>
      <c r="J23" s="16" t="s">
        <v>95</v>
      </c>
      <c r="K23" s="17">
        <v>4896.57</v>
      </c>
      <c r="L23" s="17">
        <v>0</v>
      </c>
      <c r="M23" s="17">
        <v>4896.57</v>
      </c>
      <c r="N23" s="17">
        <v>-4896.57</v>
      </c>
    </row>
    <row r="24" spans="2:14" x14ac:dyDescent="0.25">
      <c r="C24" s="16" t="s">
        <v>150</v>
      </c>
      <c r="D24" s="16" t="s">
        <v>106</v>
      </c>
      <c r="E24" s="16" t="s">
        <v>151</v>
      </c>
      <c r="F24" s="16" t="s">
        <v>107</v>
      </c>
      <c r="G24" s="16" t="s">
        <v>108</v>
      </c>
      <c r="H24" s="16" t="s">
        <v>152</v>
      </c>
      <c r="I24" s="16" t="s">
        <v>91</v>
      </c>
      <c r="J24" s="16" t="s">
        <v>95</v>
      </c>
      <c r="K24" s="17">
        <v>5870</v>
      </c>
      <c r="L24" s="17">
        <v>0</v>
      </c>
      <c r="M24" s="17">
        <v>5870</v>
      </c>
      <c r="N24" s="17">
        <v>-5870</v>
      </c>
    </row>
    <row r="25" spans="2:14" x14ac:dyDescent="0.25">
      <c r="C25" s="16" t="s">
        <v>113</v>
      </c>
      <c r="D25" s="16" t="s">
        <v>106</v>
      </c>
      <c r="E25" s="16" t="s">
        <v>154</v>
      </c>
      <c r="F25" s="16" t="s">
        <v>107</v>
      </c>
      <c r="G25" s="16" t="s">
        <v>108</v>
      </c>
      <c r="H25" s="16" t="s">
        <v>155</v>
      </c>
      <c r="I25" s="16" t="s">
        <v>91</v>
      </c>
      <c r="J25" s="16" t="s">
        <v>95</v>
      </c>
      <c r="K25" s="17">
        <v>1796.34</v>
      </c>
      <c r="L25" s="17">
        <v>0</v>
      </c>
      <c r="M25" s="17">
        <v>1796.34</v>
      </c>
      <c r="N25" s="17">
        <v>-1796.34</v>
      </c>
    </row>
    <row r="26" spans="2:14" x14ac:dyDescent="0.25">
      <c r="C26" s="16" t="s">
        <v>156</v>
      </c>
      <c r="D26" s="16" t="s">
        <v>158</v>
      </c>
      <c r="E26" s="16" t="s">
        <v>157</v>
      </c>
      <c r="F26" s="16" t="s">
        <v>107</v>
      </c>
      <c r="G26" s="16" t="s">
        <v>108</v>
      </c>
      <c r="H26" s="16" t="s">
        <v>159</v>
      </c>
      <c r="I26" s="16" t="s">
        <v>91</v>
      </c>
      <c r="J26" s="16" t="s">
        <v>95</v>
      </c>
      <c r="K26" s="17">
        <v>400</v>
      </c>
      <c r="L26" s="17">
        <v>0</v>
      </c>
      <c r="M26" s="17">
        <v>400</v>
      </c>
      <c r="N26" s="17">
        <v>-400</v>
      </c>
    </row>
    <row r="27" spans="2:14" x14ac:dyDescent="0.25">
      <c r="C27" s="16" t="s">
        <v>161</v>
      </c>
      <c r="D27" s="16" t="s">
        <v>158</v>
      </c>
      <c r="E27" s="16" t="s">
        <v>162</v>
      </c>
      <c r="F27" s="16" t="s">
        <v>107</v>
      </c>
      <c r="G27" s="16" t="s">
        <v>108</v>
      </c>
      <c r="H27" s="16" t="s">
        <v>159</v>
      </c>
      <c r="I27" s="16" t="s">
        <v>91</v>
      </c>
      <c r="J27" s="16" t="s">
        <v>95</v>
      </c>
      <c r="K27" s="17">
        <v>400</v>
      </c>
      <c r="L27" s="17">
        <v>0</v>
      </c>
      <c r="M27" s="17">
        <v>400</v>
      </c>
      <c r="N27" s="17">
        <v>-400</v>
      </c>
    </row>
    <row r="28" spans="2:14" x14ac:dyDescent="0.25">
      <c r="C28" s="16" t="s">
        <v>163</v>
      </c>
      <c r="D28" s="16" t="s">
        <v>158</v>
      </c>
      <c r="E28" s="16" t="s">
        <v>164</v>
      </c>
      <c r="F28" s="16" t="s">
        <v>107</v>
      </c>
      <c r="G28" s="16" t="s">
        <v>108</v>
      </c>
      <c r="H28" s="16" t="s">
        <v>165</v>
      </c>
      <c r="I28" s="16" t="s">
        <v>91</v>
      </c>
      <c r="J28" s="16" t="s">
        <v>95</v>
      </c>
      <c r="K28" s="17">
        <v>3596.87</v>
      </c>
      <c r="L28" s="17">
        <v>0</v>
      </c>
      <c r="M28" s="17">
        <v>3596.87</v>
      </c>
      <c r="N28" s="17">
        <v>-3596.87</v>
      </c>
    </row>
    <row r="29" spans="2:14" x14ac:dyDescent="0.25">
      <c r="C29" s="16" t="s">
        <v>167</v>
      </c>
      <c r="D29" s="16" t="s">
        <v>158</v>
      </c>
      <c r="E29" s="16" t="s">
        <v>168</v>
      </c>
      <c r="F29" s="16" t="s">
        <v>107</v>
      </c>
      <c r="G29" s="16" t="s">
        <v>108</v>
      </c>
      <c r="H29" s="16" t="s">
        <v>165</v>
      </c>
      <c r="I29" s="16" t="s">
        <v>91</v>
      </c>
      <c r="J29" s="16" t="s">
        <v>95</v>
      </c>
      <c r="K29" s="17">
        <v>5000</v>
      </c>
      <c r="L29" s="17">
        <v>0</v>
      </c>
      <c r="M29" s="17">
        <v>5000</v>
      </c>
      <c r="N29" s="17">
        <v>-5000</v>
      </c>
    </row>
    <row r="30" spans="2:14" x14ac:dyDescent="0.25">
      <c r="B30" s="14" t="s">
        <v>180</v>
      </c>
      <c r="K30" s="5">
        <v>8000000</v>
      </c>
      <c r="L30" s="5">
        <v>0</v>
      </c>
      <c r="M30" s="5">
        <v>8000000</v>
      </c>
      <c r="N30" s="5">
        <v>-8000000</v>
      </c>
    </row>
    <row r="31" spans="2:14" x14ac:dyDescent="0.25">
      <c r="C31" s="16" t="s">
        <v>91</v>
      </c>
      <c r="D31" s="16" t="s">
        <v>91</v>
      </c>
      <c r="E31" s="16" t="s">
        <v>91</v>
      </c>
      <c r="F31" s="16" t="s">
        <v>91</v>
      </c>
      <c r="G31" s="16" t="s">
        <v>91</v>
      </c>
      <c r="H31" s="16" t="s">
        <v>96</v>
      </c>
      <c r="I31" s="16" t="s">
        <v>91</v>
      </c>
      <c r="J31" s="16" t="s">
        <v>95</v>
      </c>
      <c r="K31" s="17">
        <v>8000000</v>
      </c>
      <c r="L31" s="17">
        <v>0</v>
      </c>
      <c r="M31" s="17">
        <v>8000000</v>
      </c>
      <c r="N31" s="17">
        <v>-8000000</v>
      </c>
    </row>
    <row r="32" spans="2:14" x14ac:dyDescent="0.25">
      <c r="C32" s="16" t="s">
        <v>146</v>
      </c>
      <c r="D32" s="16" t="s">
        <v>106</v>
      </c>
      <c r="E32" s="16" t="s">
        <v>147</v>
      </c>
      <c r="F32" s="16" t="s">
        <v>107</v>
      </c>
      <c r="G32" s="16" t="s">
        <v>108</v>
      </c>
      <c r="H32" s="16" t="s">
        <v>172</v>
      </c>
      <c r="I32" s="16" t="s">
        <v>91</v>
      </c>
      <c r="J32" s="16" t="s">
        <v>95</v>
      </c>
      <c r="K32" s="17">
        <v>0</v>
      </c>
      <c r="L32" s="17">
        <v>0</v>
      </c>
      <c r="M32" s="17">
        <v>0</v>
      </c>
      <c r="N32" s="17">
        <v>0</v>
      </c>
    </row>
    <row r="33" spans="2:14" x14ac:dyDescent="0.25">
      <c r="B33" s="4" t="s">
        <v>2</v>
      </c>
      <c r="C33" s="15"/>
      <c r="D33" s="15"/>
      <c r="E33" s="15"/>
      <c r="F33" s="15"/>
      <c r="G33" s="15"/>
      <c r="H33" s="15"/>
      <c r="I33" s="15"/>
      <c r="J33" s="15"/>
      <c r="K33" s="5">
        <v>8125665.7999999998</v>
      </c>
      <c r="L33" s="5">
        <v>14146.92</v>
      </c>
      <c r="M33" s="5">
        <v>8111518.8799999999</v>
      </c>
      <c r="N33" s="5">
        <v>-8111518.8799999999</v>
      </c>
    </row>
  </sheetData>
  <mergeCells count="16">
    <mergeCell ref="B1:M1"/>
    <mergeCell ref="B3:N3"/>
    <mergeCell ref="M4:M5"/>
    <mergeCell ref="N4:N5"/>
    <mergeCell ref="B4:B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B2:N2"/>
  </mergeCells>
  <pageMargins left="0.7" right="0.7" top="0.75" bottom="0.75" header="0.3" footer="0.3"/>
  <pageSetup paperSize="9"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"/>
  <sheetViews>
    <sheetView workbookViewId="0"/>
  </sheetViews>
  <sheetFormatPr baseColWidth="10" defaultRowHeight="15" x14ac:dyDescent="0.25"/>
  <cols>
    <col min="1" max="1" width="14" style="1" bestFit="1" customWidth="1"/>
    <col min="2" max="2" width="20.85546875" style="1" bestFit="1" customWidth="1"/>
    <col min="3" max="3" width="28.42578125" style="1" bestFit="1" customWidth="1"/>
    <col min="4" max="4" width="19.7109375" style="1" bestFit="1" customWidth="1"/>
    <col min="5" max="5" width="14.7109375" style="1" bestFit="1" customWidth="1"/>
    <col min="6" max="6" width="15.7109375" style="1" bestFit="1" customWidth="1"/>
    <col min="7" max="7" width="6.140625" style="1" bestFit="1" customWidth="1"/>
    <col min="8" max="8" width="15" style="1" bestFit="1" customWidth="1"/>
    <col min="9" max="9" width="7.42578125" style="1" bestFit="1" customWidth="1"/>
    <col min="10" max="10" width="11.85546875" style="1" bestFit="1" customWidth="1"/>
    <col min="11" max="11" width="14.42578125" style="1" bestFit="1" customWidth="1"/>
    <col min="12" max="12" width="18.42578125" style="1" bestFit="1" customWidth="1"/>
    <col min="13" max="13" width="8" style="1" bestFit="1" customWidth="1"/>
    <col min="14" max="14" width="20.140625" style="1" bestFit="1" customWidth="1"/>
    <col min="15" max="15" width="6" style="1" bestFit="1" customWidth="1"/>
    <col min="16" max="16" width="5.85546875" style="1" bestFit="1" customWidth="1"/>
    <col min="17" max="17" width="5.7109375" style="1" bestFit="1" customWidth="1"/>
    <col min="18" max="18" width="13.7109375" style="6" bestFit="1" customWidth="1"/>
    <col min="19" max="19" width="14.140625" style="6" bestFit="1" customWidth="1"/>
    <col min="20" max="21" width="14.140625" style="6" customWidth="1"/>
    <col min="22" max="22" width="13.7109375" style="1" bestFit="1" customWidth="1"/>
    <col min="23" max="23" width="25" style="1" bestFit="1" customWidth="1"/>
    <col min="24" max="24" width="24.28515625" style="1" bestFit="1" customWidth="1"/>
    <col min="25" max="25" width="14.85546875" style="10" bestFit="1" customWidth="1"/>
    <col min="26" max="26" width="23.140625" style="6" bestFit="1" customWidth="1"/>
    <col min="27" max="27" width="23.5703125" style="6" bestFit="1" customWidth="1"/>
    <col min="28" max="29" width="23.5703125" style="6" customWidth="1"/>
    <col min="30" max="30" width="7" style="1" bestFit="1" customWidth="1"/>
    <col min="31" max="31" width="22.28515625" style="1" bestFit="1" customWidth="1"/>
    <col min="32" max="32" width="21.5703125" style="1" bestFit="1" customWidth="1"/>
    <col min="33" max="33" width="12.140625" style="10" bestFit="1" customWidth="1"/>
    <col min="34" max="34" width="20.28515625" style="6" bestFit="1" customWidth="1"/>
    <col min="35" max="35" width="20.7109375" style="6" bestFit="1" customWidth="1"/>
    <col min="36" max="37" width="20.7109375" style="6" customWidth="1"/>
    <col min="38" max="38" width="10.28515625" style="6" bestFit="1" customWidth="1"/>
    <col min="39" max="39" width="15.5703125" style="1" bestFit="1" customWidth="1"/>
    <col min="40" max="40" width="15.140625" style="1" bestFit="1" customWidth="1"/>
    <col min="41" max="41" width="13.85546875" style="1" bestFit="1" customWidth="1"/>
    <col min="42" max="42" width="17.7109375" style="1" bestFit="1" customWidth="1"/>
    <col min="43" max="43" width="13.28515625" style="1" bestFit="1" customWidth="1"/>
    <col min="44" max="44" width="15" style="1" bestFit="1" customWidth="1"/>
    <col min="45" max="47" width="19.28515625" style="1" bestFit="1" customWidth="1"/>
    <col min="48" max="48" width="20.85546875" style="1" bestFit="1" customWidth="1"/>
    <col min="49" max="49" width="15.5703125" style="1" bestFit="1" customWidth="1"/>
    <col min="50" max="50" width="19" style="1" bestFit="1" customWidth="1"/>
    <col min="51" max="51" width="5.28515625" style="1" bestFit="1" customWidth="1"/>
    <col min="52" max="52" width="26.42578125" style="1" bestFit="1" customWidth="1"/>
    <col min="53" max="53" width="23.140625" style="9" bestFit="1" customWidth="1"/>
    <col min="54" max="54" width="13" style="1" bestFit="1" customWidth="1"/>
    <col min="55" max="55" width="12.5703125" style="1" bestFit="1" customWidth="1"/>
    <col min="56" max="56" width="21.42578125" style="11" bestFit="1" customWidth="1"/>
    <col min="57" max="57" width="4.5703125" style="1" bestFit="1" customWidth="1"/>
    <col min="58" max="60" width="26" style="1" bestFit="1" customWidth="1"/>
    <col min="61" max="61" width="12.85546875" style="1" bestFit="1" customWidth="1"/>
    <col min="62" max="62" width="19.140625" style="1" bestFit="1" customWidth="1"/>
    <col min="63" max="63" width="21.5703125" style="1" bestFit="1" customWidth="1"/>
    <col min="64" max="64" width="12.85546875" style="1" bestFit="1" customWidth="1"/>
    <col min="65" max="65" width="19.140625" style="1" bestFit="1" customWidth="1"/>
    <col min="66" max="66" width="21.5703125" style="1" bestFit="1" customWidth="1"/>
    <col min="67" max="67" width="12.85546875" style="1" bestFit="1" customWidth="1"/>
    <col min="68" max="68" width="19.140625" style="1" bestFit="1" customWidth="1"/>
    <col min="69" max="69" width="21.5703125" style="1" bestFit="1" customWidth="1"/>
    <col min="70" max="70" width="12.85546875" style="1" bestFit="1" customWidth="1"/>
    <col min="71" max="71" width="19.140625" style="1" bestFit="1" customWidth="1"/>
    <col min="72" max="72" width="21.5703125" style="1" bestFit="1" customWidth="1"/>
    <col min="73" max="75" width="11.42578125" style="1" hidden="1" customWidth="1"/>
    <col min="76" max="76" width="13.5703125" style="1" hidden="1" customWidth="1"/>
    <col min="77" max="77" width="10.7109375" style="1" hidden="1" customWidth="1"/>
    <col min="78" max="16384" width="11.42578125" style="1"/>
  </cols>
  <sheetData>
    <row r="1" spans="1:77" x14ac:dyDescent="0.25">
      <c r="A1" s="1" t="s">
        <v>17</v>
      </c>
      <c r="B1" s="1" t="str">
        <f>BU4</f>
        <v>291585</v>
      </c>
      <c r="C1" s="1" t="s">
        <v>18</v>
      </c>
      <c r="D1" s="1" t="str">
        <f>BV4</f>
        <v>PR</v>
      </c>
      <c r="E1" s="1" t="s">
        <v>19</v>
      </c>
      <c r="F1" s="1" t="str">
        <f>BW4</f>
        <v>15/09/2015</v>
      </c>
      <c r="R1" s="1"/>
      <c r="S1" s="1"/>
      <c r="T1" s="1"/>
      <c r="U1" s="1"/>
      <c r="Y1" s="1"/>
      <c r="Z1" s="1"/>
      <c r="AA1" s="1"/>
      <c r="AB1" s="1"/>
      <c r="AC1" s="1"/>
      <c r="AG1" s="1"/>
      <c r="AH1" s="1"/>
      <c r="AI1" s="1"/>
      <c r="AJ1" s="1"/>
      <c r="AK1" s="1"/>
      <c r="AL1" s="1"/>
      <c r="BA1" s="1"/>
      <c r="BD1" s="1"/>
    </row>
    <row r="2" spans="1:77" x14ac:dyDescent="0.25">
      <c r="A2" s="1" t="s">
        <v>20</v>
      </c>
      <c r="B2" s="1" t="str">
        <f>BX4</f>
        <v>01/05/2012</v>
      </c>
      <c r="C2" s="1" t="str">
        <f>BY4</f>
        <v>31/05/2012</v>
      </c>
      <c r="R2" s="1"/>
      <c r="S2" s="1"/>
      <c r="T2" s="1"/>
      <c r="U2" s="1"/>
      <c r="Y2" s="1"/>
      <c r="Z2" s="1"/>
      <c r="AA2" s="1"/>
      <c r="AB2" s="1"/>
      <c r="AC2" s="1"/>
      <c r="AG2" s="1"/>
      <c r="AH2" s="1"/>
      <c r="AI2" s="1"/>
      <c r="AJ2" s="1"/>
      <c r="AK2" s="1"/>
      <c r="AL2" s="1"/>
      <c r="BA2" s="1"/>
      <c r="BD2" s="1"/>
    </row>
    <row r="3" spans="1:77" s="7" customFormat="1" ht="15" customHeight="1" x14ac:dyDescent="0.25">
      <c r="A3" s="8" t="s">
        <v>23</v>
      </c>
      <c r="B3" s="8" t="s">
        <v>78</v>
      </c>
      <c r="C3" s="8" t="s">
        <v>79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4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0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15</v>
      </c>
      <c r="S3" s="8" t="s">
        <v>16</v>
      </c>
      <c r="T3" s="1" t="s">
        <v>21</v>
      </c>
      <c r="U3" s="1" t="s">
        <v>22</v>
      </c>
      <c r="V3" s="8" t="s">
        <v>36</v>
      </c>
      <c r="W3" s="8" t="s">
        <v>37</v>
      </c>
      <c r="X3" s="8" t="s">
        <v>38</v>
      </c>
      <c r="Y3" s="8" t="s">
        <v>39</v>
      </c>
      <c r="Z3" s="8" t="s">
        <v>40</v>
      </c>
      <c r="AA3" s="8" t="s">
        <v>41</v>
      </c>
      <c r="AB3" s="1" t="s">
        <v>82</v>
      </c>
      <c r="AC3" s="1" t="s">
        <v>83</v>
      </c>
      <c r="AD3" s="8" t="s">
        <v>42</v>
      </c>
      <c r="AE3" s="8" t="s">
        <v>43</v>
      </c>
      <c r="AF3" s="8" t="s">
        <v>44</v>
      </c>
      <c r="AG3" s="8" t="s">
        <v>45</v>
      </c>
      <c r="AH3" s="8" t="s">
        <v>46</v>
      </c>
      <c r="AI3" s="8" t="s">
        <v>47</v>
      </c>
      <c r="AJ3" s="1" t="s">
        <v>84</v>
      </c>
      <c r="AK3" s="1" t="s">
        <v>85</v>
      </c>
      <c r="AL3" s="8" t="s">
        <v>48</v>
      </c>
      <c r="AM3" s="8" t="s">
        <v>6</v>
      </c>
      <c r="AN3" s="8" t="s">
        <v>49</v>
      </c>
      <c r="AO3" s="8" t="s">
        <v>50</v>
      </c>
      <c r="AP3" s="8" t="s">
        <v>51</v>
      </c>
      <c r="AQ3" s="8" t="s">
        <v>5</v>
      </c>
      <c r="AR3" s="8" t="s">
        <v>52</v>
      </c>
      <c r="AS3" s="8" t="s">
        <v>53</v>
      </c>
      <c r="AT3" s="8" t="s">
        <v>54</v>
      </c>
      <c r="AU3" s="8" t="s">
        <v>54</v>
      </c>
      <c r="AV3" s="8" t="s">
        <v>55</v>
      </c>
      <c r="AW3" s="8" t="s">
        <v>56</v>
      </c>
      <c r="AX3" s="8" t="s">
        <v>57</v>
      </c>
      <c r="AY3" s="8" t="s">
        <v>3</v>
      </c>
      <c r="AZ3" s="8" t="s">
        <v>58</v>
      </c>
      <c r="BA3" s="8" t="s">
        <v>59</v>
      </c>
      <c r="BB3" s="8" t="s">
        <v>60</v>
      </c>
      <c r="BC3" s="8" t="s">
        <v>61</v>
      </c>
      <c r="BD3" s="8" t="s">
        <v>62</v>
      </c>
      <c r="BE3" s="8" t="s">
        <v>63</v>
      </c>
      <c r="BF3" s="8" t="s">
        <v>64</v>
      </c>
      <c r="BG3" s="8" t="s">
        <v>65</v>
      </c>
      <c r="BH3" s="8" t="s">
        <v>66</v>
      </c>
      <c r="BI3" s="12" t="s">
        <v>7</v>
      </c>
      <c r="BJ3" s="12" t="s">
        <v>8</v>
      </c>
      <c r="BK3" s="12" t="s">
        <v>74</v>
      </c>
      <c r="BL3" s="12" t="s">
        <v>9</v>
      </c>
      <c r="BM3" s="12" t="s">
        <v>10</v>
      </c>
      <c r="BN3" s="12" t="s">
        <v>75</v>
      </c>
      <c r="BO3" s="12" t="s">
        <v>11</v>
      </c>
      <c r="BP3" s="12" t="s">
        <v>12</v>
      </c>
      <c r="BQ3" s="12" t="s">
        <v>76</v>
      </c>
      <c r="BR3" s="12" t="s">
        <v>13</v>
      </c>
      <c r="BS3" s="12" t="s">
        <v>14</v>
      </c>
      <c r="BT3" s="12" t="s">
        <v>77</v>
      </c>
      <c r="BU3" s="13" t="s">
        <v>69</v>
      </c>
      <c r="BV3" s="13" t="s">
        <v>70</v>
      </c>
      <c r="BW3" s="13" t="s">
        <v>71</v>
      </c>
      <c r="BX3" s="13" t="s">
        <v>72</v>
      </c>
      <c r="BY3" s="13" t="s">
        <v>73</v>
      </c>
    </row>
    <row r="4" spans="1:77" x14ac:dyDescent="0.25">
      <c r="A4" s="1" t="s">
        <v>92</v>
      </c>
      <c r="B4" s="1" t="s">
        <v>93</v>
      </c>
      <c r="C4" s="1" t="str">
        <f t="shared" ref="C4:C23" si="0">CONCATENATE(" ",A4," ",B4)</f>
        <v xml:space="preserve"> IND Qualiac</v>
      </c>
      <c r="D4" s="1" t="s">
        <v>94</v>
      </c>
      <c r="E4" t="s">
        <v>95</v>
      </c>
      <c r="K4" t="s">
        <v>96</v>
      </c>
      <c r="M4" s="1" t="s">
        <v>97</v>
      </c>
      <c r="N4" s="1" t="s">
        <v>98</v>
      </c>
      <c r="R4" s="6">
        <v>1328.06</v>
      </c>
      <c r="S4" s="6">
        <v>350</v>
      </c>
      <c r="T4" s="6">
        <v>978.06</v>
      </c>
      <c r="U4" s="6">
        <v>-978.06</v>
      </c>
      <c r="Y4" s="10">
        <v>0</v>
      </c>
      <c r="Z4" s="6">
        <v>0</v>
      </c>
      <c r="AA4" s="6">
        <v>0</v>
      </c>
      <c r="AB4" s="6">
        <v>0</v>
      </c>
      <c r="AC4" s="6">
        <v>0</v>
      </c>
      <c r="AG4" s="10">
        <v>0</v>
      </c>
      <c r="AH4" s="6">
        <v>0</v>
      </c>
      <c r="AI4" s="6">
        <v>0</v>
      </c>
      <c r="AJ4" s="6">
        <v>0</v>
      </c>
      <c r="AK4" s="6">
        <v>0</v>
      </c>
      <c r="BA4" s="9">
        <v>0</v>
      </c>
      <c r="BD4" s="11">
        <v>0</v>
      </c>
      <c r="BI4" s="1" t="s">
        <v>99</v>
      </c>
      <c r="BJ4" s="1" t="s">
        <v>100</v>
      </c>
      <c r="BK4" s="1" t="str">
        <f t="shared" ref="BK4:BK23" si="1">CONCATENATE(BI4," - ",BJ4)</f>
        <v>6 - Charges</v>
      </c>
      <c r="BL4" s="1" t="s">
        <v>97</v>
      </c>
      <c r="BM4" s="1" t="s">
        <v>98</v>
      </c>
      <c r="BN4" s="1" t="str">
        <f t="shared" ref="BN4:BN23" si="2">CONCATENATE(BL4," - ",BM4)</f>
        <v>601100 - Ach stock:Mat prem A</v>
      </c>
      <c r="BQ4" s="1" t="str">
        <f t="shared" ref="BQ4:BQ23" si="3">CONCATENATE(BO4," - ",BP4)</f>
        <v xml:space="preserve"> - </v>
      </c>
      <c r="BT4" s="1" t="str">
        <f t="shared" ref="BT4:BT23" si="4">CONCATENATE(BR4," - ",BS4)</f>
        <v xml:space="preserve"> - </v>
      </c>
      <c r="BU4" s="1" t="s">
        <v>101</v>
      </c>
      <c r="BV4" s="1" t="s">
        <v>102</v>
      </c>
      <c r="BW4" s="25" t="s">
        <v>190</v>
      </c>
      <c r="BX4" s="25" t="s">
        <v>191</v>
      </c>
      <c r="BY4" s="25" t="s">
        <v>182</v>
      </c>
    </row>
    <row r="5" spans="1:77" x14ac:dyDescent="0.25">
      <c r="A5" s="1" t="s">
        <v>92</v>
      </c>
      <c r="B5" s="1" t="s">
        <v>93</v>
      </c>
      <c r="C5" t="str">
        <f>CONCATENATE(" ",A5," ",B5)</f>
        <v xml:space="preserve"> IND Qualiac</v>
      </c>
      <c r="D5" s="1" t="s">
        <v>103</v>
      </c>
      <c r="E5" t="s">
        <v>95</v>
      </c>
      <c r="F5" t="s">
        <v>104</v>
      </c>
      <c r="G5" t="s">
        <v>105</v>
      </c>
      <c r="H5" s="24" t="s">
        <v>181</v>
      </c>
      <c r="I5" t="s">
        <v>107</v>
      </c>
      <c r="J5" t="s">
        <v>108</v>
      </c>
      <c r="K5" t="s">
        <v>109</v>
      </c>
      <c r="M5" s="1">
        <v>601100</v>
      </c>
      <c r="N5" s="1" t="s">
        <v>98</v>
      </c>
      <c r="O5" s="1" t="s">
        <v>110</v>
      </c>
      <c r="P5" s="1" t="s">
        <v>111</v>
      </c>
      <c r="R5" s="6">
        <v>5741</v>
      </c>
      <c r="S5" s="6">
        <v>0</v>
      </c>
      <c r="T5" s="6">
        <v>5741</v>
      </c>
      <c r="U5" s="6">
        <v>-5741</v>
      </c>
      <c r="V5" s="1" t="s">
        <v>112</v>
      </c>
      <c r="Y5" s="10">
        <v>0</v>
      </c>
      <c r="Z5" s="6">
        <v>0</v>
      </c>
      <c r="AA5" s="6">
        <v>0</v>
      </c>
      <c r="AB5" s="6">
        <v>0</v>
      </c>
      <c r="AC5" s="6">
        <v>0</v>
      </c>
      <c r="AG5" s="10">
        <v>0</v>
      </c>
      <c r="AH5" s="6">
        <v>0</v>
      </c>
      <c r="AI5" s="6">
        <v>0</v>
      </c>
      <c r="AJ5" s="6">
        <v>0</v>
      </c>
      <c r="AK5" s="6">
        <v>0</v>
      </c>
      <c r="AM5" s="25" t="s">
        <v>188</v>
      </c>
      <c r="AP5" s="1" t="s">
        <v>113</v>
      </c>
      <c r="AQ5" s="1" t="s">
        <v>114</v>
      </c>
      <c r="AV5" s="1" t="s">
        <v>102</v>
      </c>
      <c r="AW5" s="25" t="s">
        <v>181</v>
      </c>
      <c r="BA5" s="9">
        <v>0</v>
      </c>
      <c r="BB5" s="1" t="s">
        <v>115</v>
      </c>
      <c r="BD5" s="11">
        <v>0</v>
      </c>
      <c r="BE5" s="1" t="s">
        <v>116</v>
      </c>
      <c r="BI5" s="1" t="s">
        <v>99</v>
      </c>
      <c r="BJ5" s="1" t="s">
        <v>100</v>
      </c>
      <c r="BK5" t="str">
        <f>CONCATENATE(BI5," - ",BJ5)</f>
        <v>6 - Charges</v>
      </c>
      <c r="BL5" s="1">
        <v>601100</v>
      </c>
      <c r="BM5" s="1" t="s">
        <v>98</v>
      </c>
      <c r="BN5" s="1" t="str">
        <f t="shared" si="2"/>
        <v>601100 - Ach stock:Mat prem A</v>
      </c>
      <c r="BQ5" t="str">
        <f>CONCATENATE(BO5," - ",BP5)</f>
        <v xml:space="preserve"> - </v>
      </c>
      <c r="BT5" t="str">
        <f>CONCATENATE(BR5," - ",BS5)</f>
        <v xml:space="preserve"> - </v>
      </c>
      <c r="BU5" s="1" t="s">
        <v>101</v>
      </c>
      <c r="BV5" s="1" t="s">
        <v>102</v>
      </c>
      <c r="BW5" s="25" t="s">
        <v>190</v>
      </c>
      <c r="BX5" s="25" t="s">
        <v>191</v>
      </c>
      <c r="BY5" s="25" t="s">
        <v>182</v>
      </c>
    </row>
    <row r="6" spans="1:77" x14ac:dyDescent="0.25">
      <c r="A6" s="1" t="s">
        <v>92</v>
      </c>
      <c r="B6" s="1" t="s">
        <v>93</v>
      </c>
      <c r="C6" t="str">
        <f t="shared" si="0"/>
        <v xml:space="preserve"> IND Qualiac</v>
      </c>
      <c r="D6" s="1" t="s">
        <v>94</v>
      </c>
      <c r="E6" t="s">
        <v>95</v>
      </c>
      <c r="K6" t="s">
        <v>96</v>
      </c>
      <c r="M6" s="1" t="s">
        <v>117</v>
      </c>
      <c r="N6" s="1" t="s">
        <v>118</v>
      </c>
      <c r="R6" s="6">
        <v>43898.83</v>
      </c>
      <c r="S6" s="6">
        <v>11796.92</v>
      </c>
      <c r="T6" s="6">
        <v>32101.91</v>
      </c>
      <c r="U6" s="6">
        <v>-32101.91</v>
      </c>
      <c r="Y6" s="10">
        <v>0</v>
      </c>
      <c r="Z6" s="6">
        <v>0</v>
      </c>
      <c r="AA6" s="6">
        <v>0</v>
      </c>
      <c r="AB6" s="6">
        <v>0</v>
      </c>
      <c r="AC6" s="6">
        <v>0</v>
      </c>
      <c r="AG6" s="10">
        <v>0</v>
      </c>
      <c r="AH6" s="6">
        <v>0</v>
      </c>
      <c r="AI6" s="6">
        <v>0</v>
      </c>
      <c r="AJ6" s="6">
        <v>0</v>
      </c>
      <c r="AK6" s="6">
        <v>0</v>
      </c>
      <c r="BA6" s="9">
        <v>0</v>
      </c>
      <c r="BD6" s="11">
        <v>0</v>
      </c>
      <c r="BI6" s="1" t="s">
        <v>99</v>
      </c>
      <c r="BJ6" s="1" t="s">
        <v>100</v>
      </c>
      <c r="BK6" t="str">
        <f t="shared" si="1"/>
        <v>6 - Charges</v>
      </c>
      <c r="BL6" s="1" t="s">
        <v>117</v>
      </c>
      <c r="BM6" s="1" t="s">
        <v>118</v>
      </c>
      <c r="BN6" t="str">
        <f t="shared" si="2"/>
        <v>606100 - Ach fourn n stockabl</v>
      </c>
      <c r="BQ6" t="str">
        <f t="shared" si="3"/>
        <v xml:space="preserve"> - </v>
      </c>
      <c r="BT6" t="str">
        <f t="shared" si="4"/>
        <v xml:space="preserve"> - </v>
      </c>
      <c r="BU6" s="1" t="s">
        <v>101</v>
      </c>
      <c r="BV6" s="1" t="s">
        <v>102</v>
      </c>
      <c r="BW6" s="25" t="s">
        <v>190</v>
      </c>
      <c r="BX6" s="25" t="s">
        <v>191</v>
      </c>
      <c r="BY6" s="25" t="s">
        <v>182</v>
      </c>
    </row>
    <row r="7" spans="1:77" x14ac:dyDescent="0.25">
      <c r="A7" s="1" t="s">
        <v>92</v>
      </c>
      <c r="B7" s="1" t="s">
        <v>93</v>
      </c>
      <c r="C7" t="str">
        <f>CONCATENATE(" ",A7," ",B7)</f>
        <v xml:space="preserve"> IND Qualiac</v>
      </c>
      <c r="D7" s="1" t="s">
        <v>103</v>
      </c>
      <c r="E7" t="s">
        <v>95</v>
      </c>
      <c r="F7" t="s">
        <v>119</v>
      </c>
      <c r="G7" t="s">
        <v>120</v>
      </c>
      <c r="H7" s="24" t="s">
        <v>182</v>
      </c>
      <c r="I7" t="s">
        <v>107</v>
      </c>
      <c r="J7" t="s">
        <v>108</v>
      </c>
      <c r="K7" t="s">
        <v>122</v>
      </c>
      <c r="M7" s="1">
        <v>606100</v>
      </c>
      <c r="N7" s="1" t="s">
        <v>118</v>
      </c>
      <c r="O7" s="1" t="s">
        <v>110</v>
      </c>
      <c r="P7" s="1" t="s">
        <v>111</v>
      </c>
      <c r="R7" s="6">
        <v>40.61</v>
      </c>
      <c r="S7" s="6">
        <v>0</v>
      </c>
      <c r="T7" s="6">
        <v>40.61</v>
      </c>
      <c r="U7" s="6">
        <v>-40.61</v>
      </c>
      <c r="Y7" s="10">
        <v>0</v>
      </c>
      <c r="Z7" s="6">
        <v>0</v>
      </c>
      <c r="AA7" s="6">
        <v>0</v>
      </c>
      <c r="AB7" s="6">
        <v>0</v>
      </c>
      <c r="AC7" s="6">
        <v>0</v>
      </c>
      <c r="AG7" s="10">
        <v>0</v>
      </c>
      <c r="AH7" s="6">
        <v>0</v>
      </c>
      <c r="AI7" s="6">
        <v>0</v>
      </c>
      <c r="AJ7" s="6">
        <v>0</v>
      </c>
      <c r="AK7" s="6">
        <v>0</v>
      </c>
      <c r="AM7" s="25" t="s">
        <v>188</v>
      </c>
      <c r="AQ7" s="1" t="s">
        <v>114</v>
      </c>
      <c r="AV7" s="1" t="s">
        <v>102</v>
      </c>
      <c r="AW7" s="25" t="s">
        <v>181</v>
      </c>
      <c r="BA7" s="9">
        <v>0</v>
      </c>
      <c r="BD7" s="11">
        <v>0</v>
      </c>
      <c r="BI7" s="1" t="s">
        <v>99</v>
      </c>
      <c r="BJ7" s="1" t="s">
        <v>100</v>
      </c>
      <c r="BK7" t="str">
        <f>CONCATENATE(BI7," - ",BJ7)</f>
        <v>6 - Charges</v>
      </c>
      <c r="BL7" s="1">
        <v>606100</v>
      </c>
      <c r="BM7" s="1" t="s">
        <v>118</v>
      </c>
      <c r="BN7" t="str">
        <f>CONCATENATE(BL7," - ",BM7)</f>
        <v>606100 - Ach fourn n stockabl</v>
      </c>
      <c r="BQ7" t="str">
        <f>CONCATENATE(BO7," - ",BP7)</f>
        <v xml:space="preserve"> - </v>
      </c>
      <c r="BT7" t="str">
        <f>CONCATENATE(BR7," - ",BS7)</f>
        <v xml:space="preserve"> - </v>
      </c>
      <c r="BU7" s="1" t="s">
        <v>101</v>
      </c>
      <c r="BV7" s="1" t="s">
        <v>102</v>
      </c>
      <c r="BW7" s="25" t="s">
        <v>190</v>
      </c>
      <c r="BX7" s="25" t="s">
        <v>191</v>
      </c>
      <c r="BY7" s="25" t="s">
        <v>182</v>
      </c>
    </row>
    <row r="8" spans="1:77" x14ac:dyDescent="0.25">
      <c r="A8" s="1" t="s">
        <v>92</v>
      </c>
      <c r="B8" s="1" t="s">
        <v>93</v>
      </c>
      <c r="C8" t="str">
        <f t="shared" si="0"/>
        <v xml:space="preserve"> IND Qualiac</v>
      </c>
      <c r="D8" s="1" t="s">
        <v>94</v>
      </c>
      <c r="E8" t="s">
        <v>95</v>
      </c>
      <c r="K8" t="s">
        <v>96</v>
      </c>
      <c r="M8" s="1" t="s">
        <v>123</v>
      </c>
      <c r="N8" s="1" t="s">
        <v>124</v>
      </c>
      <c r="R8" s="6">
        <v>50686.91</v>
      </c>
      <c r="S8" s="6">
        <v>2000</v>
      </c>
      <c r="T8" s="6">
        <v>48686.91</v>
      </c>
      <c r="U8" s="6">
        <v>-48686.91</v>
      </c>
      <c r="Y8" s="10">
        <v>0</v>
      </c>
      <c r="Z8" s="6">
        <v>0</v>
      </c>
      <c r="AA8" s="6">
        <v>0</v>
      </c>
      <c r="AB8" s="6">
        <v>0</v>
      </c>
      <c r="AC8" s="6">
        <v>0</v>
      </c>
      <c r="AG8" s="10">
        <v>0</v>
      </c>
      <c r="AH8" s="6">
        <v>0</v>
      </c>
      <c r="AI8" s="6">
        <v>0</v>
      </c>
      <c r="AJ8" s="6">
        <v>0</v>
      </c>
      <c r="AK8" s="6">
        <v>0</v>
      </c>
      <c r="BA8" s="9">
        <v>0</v>
      </c>
      <c r="BD8" s="11">
        <v>0</v>
      </c>
      <c r="BI8" s="1" t="s">
        <v>99</v>
      </c>
      <c r="BJ8" s="1" t="s">
        <v>100</v>
      </c>
      <c r="BK8" t="str">
        <f t="shared" si="1"/>
        <v>6 - Charges</v>
      </c>
      <c r="BL8" s="1" t="s">
        <v>123</v>
      </c>
      <c r="BM8" s="1" t="s">
        <v>124</v>
      </c>
      <c r="BN8" t="str">
        <f t="shared" si="2"/>
        <v>606300 - Ach n stock:Four ent</v>
      </c>
      <c r="BQ8" t="str">
        <f t="shared" si="3"/>
        <v xml:space="preserve"> - </v>
      </c>
      <c r="BT8" t="str">
        <f t="shared" si="4"/>
        <v xml:space="preserve"> - </v>
      </c>
      <c r="BU8" s="1" t="s">
        <v>101</v>
      </c>
      <c r="BV8" s="1" t="s">
        <v>102</v>
      </c>
      <c r="BW8" s="25" t="s">
        <v>190</v>
      </c>
      <c r="BX8" s="25" t="s">
        <v>191</v>
      </c>
      <c r="BY8" s="25" t="s">
        <v>182</v>
      </c>
    </row>
    <row r="9" spans="1:77" x14ac:dyDescent="0.25">
      <c r="A9" s="1" t="s">
        <v>92</v>
      </c>
      <c r="B9" s="1" t="s">
        <v>93</v>
      </c>
      <c r="C9" t="str">
        <f t="shared" si="0"/>
        <v xml:space="preserve"> IND Qualiac</v>
      </c>
      <c r="D9" s="1" t="s">
        <v>103</v>
      </c>
      <c r="E9" t="s">
        <v>95</v>
      </c>
      <c r="F9" t="s">
        <v>125</v>
      </c>
      <c r="G9" t="s">
        <v>126</v>
      </c>
      <c r="H9" s="24" t="s">
        <v>183</v>
      </c>
      <c r="I9" t="s">
        <v>107</v>
      </c>
      <c r="J9" t="s">
        <v>108</v>
      </c>
      <c r="M9" s="1" t="s">
        <v>123</v>
      </c>
      <c r="N9" s="1" t="s">
        <v>124</v>
      </c>
      <c r="O9" s="1" t="s">
        <v>110</v>
      </c>
      <c r="P9" s="1" t="s">
        <v>128</v>
      </c>
      <c r="R9" s="6">
        <v>20</v>
      </c>
      <c r="S9" s="6">
        <v>0</v>
      </c>
      <c r="T9" s="6">
        <v>20</v>
      </c>
      <c r="U9" s="6">
        <v>-20</v>
      </c>
      <c r="V9" s="1" t="s">
        <v>112</v>
      </c>
      <c r="Y9" s="10">
        <v>0</v>
      </c>
      <c r="Z9" s="6">
        <v>0</v>
      </c>
      <c r="AA9" s="6">
        <v>0</v>
      </c>
      <c r="AB9" s="6">
        <v>0</v>
      </c>
      <c r="AC9" s="6">
        <v>0</v>
      </c>
      <c r="AG9" s="10">
        <v>0</v>
      </c>
      <c r="AH9" s="6">
        <v>0</v>
      </c>
      <c r="AI9" s="6">
        <v>0</v>
      </c>
      <c r="AJ9" s="6">
        <v>0</v>
      </c>
      <c r="AK9" s="6">
        <v>0</v>
      </c>
      <c r="AQ9" s="1" t="s">
        <v>114</v>
      </c>
      <c r="AV9" s="1" t="s">
        <v>102</v>
      </c>
      <c r="AW9" s="25" t="s">
        <v>187</v>
      </c>
      <c r="BA9" s="9">
        <v>0</v>
      </c>
      <c r="BD9" s="11">
        <v>0</v>
      </c>
      <c r="BI9" s="1" t="s">
        <v>99</v>
      </c>
      <c r="BJ9" s="1" t="s">
        <v>100</v>
      </c>
      <c r="BK9" t="str">
        <f t="shared" si="1"/>
        <v>6 - Charges</v>
      </c>
      <c r="BL9" s="1" t="s">
        <v>123</v>
      </c>
      <c r="BM9" s="1" t="s">
        <v>124</v>
      </c>
      <c r="BN9" t="str">
        <f t="shared" si="2"/>
        <v>606300 - Ach n stock:Four ent</v>
      </c>
      <c r="BQ9" t="str">
        <f t="shared" si="3"/>
        <v xml:space="preserve"> - </v>
      </c>
      <c r="BT9" t="str">
        <f t="shared" si="4"/>
        <v xml:space="preserve"> - </v>
      </c>
      <c r="BU9" s="1" t="s">
        <v>101</v>
      </c>
      <c r="BV9" s="1" t="s">
        <v>102</v>
      </c>
      <c r="BW9" s="25" t="s">
        <v>190</v>
      </c>
      <c r="BX9" s="25" t="s">
        <v>191</v>
      </c>
      <c r="BY9" s="25" t="s">
        <v>182</v>
      </c>
    </row>
    <row r="10" spans="1:77" x14ac:dyDescent="0.25">
      <c r="A10" s="1" t="s">
        <v>92</v>
      </c>
      <c r="B10" s="1" t="s">
        <v>93</v>
      </c>
      <c r="C10" t="str">
        <f t="shared" si="0"/>
        <v xml:space="preserve"> IND Qualiac</v>
      </c>
      <c r="D10" s="1" t="s">
        <v>103</v>
      </c>
      <c r="E10" t="s">
        <v>95</v>
      </c>
      <c r="F10" t="s">
        <v>129</v>
      </c>
      <c r="G10" t="s">
        <v>130</v>
      </c>
      <c r="H10" s="24" t="s">
        <v>184</v>
      </c>
      <c r="I10" t="s">
        <v>107</v>
      </c>
      <c r="J10" t="s">
        <v>108</v>
      </c>
      <c r="K10" t="s">
        <v>132</v>
      </c>
      <c r="M10" s="1" t="s">
        <v>123</v>
      </c>
      <c r="N10" s="1" t="s">
        <v>124</v>
      </c>
      <c r="O10" s="1" t="s">
        <v>110</v>
      </c>
      <c r="P10" s="1" t="s">
        <v>111</v>
      </c>
      <c r="R10" s="6">
        <v>1000</v>
      </c>
      <c r="S10" s="6">
        <v>0</v>
      </c>
      <c r="T10" s="6">
        <v>1000</v>
      </c>
      <c r="U10" s="6">
        <v>-1000</v>
      </c>
      <c r="V10" s="1" t="s">
        <v>112</v>
      </c>
      <c r="Y10" s="10">
        <v>0</v>
      </c>
      <c r="Z10" s="6">
        <v>0</v>
      </c>
      <c r="AA10" s="6">
        <v>0</v>
      </c>
      <c r="AB10" s="6">
        <v>0</v>
      </c>
      <c r="AC10" s="6">
        <v>0</v>
      </c>
      <c r="AG10" s="10">
        <v>0</v>
      </c>
      <c r="AH10" s="6">
        <v>0</v>
      </c>
      <c r="AI10" s="6">
        <v>0</v>
      </c>
      <c r="AJ10" s="6">
        <v>0</v>
      </c>
      <c r="AK10" s="6">
        <v>0</v>
      </c>
      <c r="AM10" s="25" t="s">
        <v>188</v>
      </c>
      <c r="AQ10" s="1" t="s">
        <v>114</v>
      </c>
      <c r="AV10" s="1" t="s">
        <v>102</v>
      </c>
      <c r="AW10" s="25" t="s">
        <v>187</v>
      </c>
      <c r="BA10" s="9">
        <v>0</v>
      </c>
      <c r="BB10" s="1" t="s">
        <v>133</v>
      </c>
      <c r="BD10" s="11">
        <v>0</v>
      </c>
      <c r="BE10" s="1" t="s">
        <v>134</v>
      </c>
      <c r="BI10" s="1" t="s">
        <v>99</v>
      </c>
      <c r="BJ10" s="1" t="s">
        <v>100</v>
      </c>
      <c r="BK10" t="str">
        <f t="shared" si="1"/>
        <v>6 - Charges</v>
      </c>
      <c r="BL10" s="1" t="s">
        <v>123</v>
      </c>
      <c r="BM10" s="1" t="s">
        <v>124</v>
      </c>
      <c r="BN10" t="str">
        <f t="shared" si="2"/>
        <v>606300 - Ach n stock:Four ent</v>
      </c>
      <c r="BQ10" t="str">
        <f t="shared" si="3"/>
        <v xml:space="preserve"> - </v>
      </c>
      <c r="BT10" t="str">
        <f t="shared" si="4"/>
        <v xml:space="preserve"> - </v>
      </c>
      <c r="BU10" s="1" t="s">
        <v>101</v>
      </c>
      <c r="BV10" s="1" t="s">
        <v>102</v>
      </c>
      <c r="BW10" s="25" t="s">
        <v>190</v>
      </c>
      <c r="BX10" s="25" t="s">
        <v>191</v>
      </c>
      <c r="BY10" s="25" t="s">
        <v>182</v>
      </c>
    </row>
    <row r="11" spans="1:77" x14ac:dyDescent="0.25">
      <c r="A11" s="1" t="s">
        <v>92</v>
      </c>
      <c r="B11" s="1" t="s">
        <v>93</v>
      </c>
      <c r="C11" t="str">
        <f t="shared" si="0"/>
        <v xml:space="preserve"> IND Qualiac</v>
      </c>
      <c r="D11" s="1" t="s">
        <v>103</v>
      </c>
      <c r="E11" t="s">
        <v>95</v>
      </c>
      <c r="F11" t="s">
        <v>129</v>
      </c>
      <c r="G11" t="s">
        <v>130</v>
      </c>
      <c r="H11" s="24" t="s">
        <v>184</v>
      </c>
      <c r="I11" t="s">
        <v>107</v>
      </c>
      <c r="J11" t="s">
        <v>108</v>
      </c>
      <c r="K11" t="s">
        <v>132</v>
      </c>
      <c r="M11" s="1" t="s">
        <v>123</v>
      </c>
      <c r="N11" s="1" t="s">
        <v>124</v>
      </c>
      <c r="O11" s="1" t="s">
        <v>110</v>
      </c>
      <c r="P11" s="1" t="s">
        <v>111</v>
      </c>
      <c r="R11" s="6">
        <v>800</v>
      </c>
      <c r="S11" s="6">
        <v>0</v>
      </c>
      <c r="T11" s="6">
        <v>800</v>
      </c>
      <c r="U11" s="6">
        <v>-800</v>
      </c>
      <c r="V11" s="1" t="s">
        <v>112</v>
      </c>
      <c r="Y11" s="10">
        <v>0</v>
      </c>
      <c r="Z11" s="6">
        <v>0</v>
      </c>
      <c r="AA11" s="6">
        <v>0</v>
      </c>
      <c r="AB11" s="6">
        <v>0</v>
      </c>
      <c r="AC11" s="6">
        <v>0</v>
      </c>
      <c r="AG11" s="10">
        <v>0</v>
      </c>
      <c r="AH11" s="6">
        <v>0</v>
      </c>
      <c r="AI11" s="6">
        <v>0</v>
      </c>
      <c r="AJ11" s="6">
        <v>0</v>
      </c>
      <c r="AK11" s="6">
        <v>0</v>
      </c>
      <c r="AM11" s="25" t="s">
        <v>188</v>
      </c>
      <c r="AQ11" s="1" t="s">
        <v>114</v>
      </c>
      <c r="AV11" s="1" t="s">
        <v>102</v>
      </c>
      <c r="AW11" s="25" t="s">
        <v>187</v>
      </c>
      <c r="BA11" s="9">
        <v>0</v>
      </c>
      <c r="BB11" s="1" t="s">
        <v>135</v>
      </c>
      <c r="BD11" s="11">
        <v>0</v>
      </c>
      <c r="BE11" s="1" t="s">
        <v>136</v>
      </c>
      <c r="BI11" s="1" t="s">
        <v>99</v>
      </c>
      <c r="BJ11" s="1" t="s">
        <v>100</v>
      </c>
      <c r="BK11" t="str">
        <f t="shared" si="1"/>
        <v>6 - Charges</v>
      </c>
      <c r="BL11" s="1" t="s">
        <v>123</v>
      </c>
      <c r="BM11" s="1" t="s">
        <v>124</v>
      </c>
      <c r="BN11" t="str">
        <f t="shared" si="2"/>
        <v>606300 - Ach n stock:Four ent</v>
      </c>
      <c r="BQ11" t="str">
        <f t="shared" si="3"/>
        <v xml:space="preserve"> - </v>
      </c>
      <c r="BT11" t="str">
        <f t="shared" si="4"/>
        <v xml:space="preserve"> - </v>
      </c>
      <c r="BU11" s="1" t="s">
        <v>101</v>
      </c>
      <c r="BV11" s="1" t="s">
        <v>102</v>
      </c>
      <c r="BW11" s="25" t="s">
        <v>190</v>
      </c>
      <c r="BX11" s="25" t="s">
        <v>191</v>
      </c>
      <c r="BY11" s="25" t="s">
        <v>182</v>
      </c>
    </row>
    <row r="12" spans="1:77" x14ac:dyDescent="0.25">
      <c r="A12" s="1" t="s">
        <v>92</v>
      </c>
      <c r="B12" s="1" t="s">
        <v>93</v>
      </c>
      <c r="C12" t="str">
        <f t="shared" si="0"/>
        <v xml:space="preserve"> IND Qualiac</v>
      </c>
      <c r="D12" s="1" t="s">
        <v>103</v>
      </c>
      <c r="E12" t="s">
        <v>95</v>
      </c>
      <c r="F12" t="s">
        <v>137</v>
      </c>
      <c r="G12" t="s">
        <v>138</v>
      </c>
      <c r="H12" s="24" t="s">
        <v>185</v>
      </c>
      <c r="I12" t="s">
        <v>107</v>
      </c>
      <c r="J12" t="s">
        <v>108</v>
      </c>
      <c r="K12" t="s">
        <v>140</v>
      </c>
      <c r="M12" s="1" t="s">
        <v>123</v>
      </c>
      <c r="N12" s="1" t="s">
        <v>124</v>
      </c>
      <c r="O12" s="1" t="s">
        <v>99</v>
      </c>
      <c r="P12" s="1" t="s">
        <v>141</v>
      </c>
      <c r="R12" s="6">
        <v>50</v>
      </c>
      <c r="S12" s="6">
        <v>0</v>
      </c>
      <c r="T12" s="6">
        <v>50</v>
      </c>
      <c r="U12" s="6">
        <v>-50</v>
      </c>
      <c r="V12" s="1" t="s">
        <v>112</v>
      </c>
      <c r="Y12" s="10">
        <v>0</v>
      </c>
      <c r="Z12" s="6">
        <v>0</v>
      </c>
      <c r="AA12" s="6">
        <v>0</v>
      </c>
      <c r="AB12" s="6">
        <v>0</v>
      </c>
      <c r="AC12" s="6">
        <v>0</v>
      </c>
      <c r="AG12" s="10">
        <v>0</v>
      </c>
      <c r="AH12" s="6">
        <v>0</v>
      </c>
      <c r="AI12" s="6">
        <v>0</v>
      </c>
      <c r="AJ12" s="6">
        <v>0</v>
      </c>
      <c r="AK12" s="6">
        <v>0</v>
      </c>
      <c r="AM12" s="25" t="s">
        <v>188</v>
      </c>
      <c r="AQ12" s="1" t="s">
        <v>114</v>
      </c>
      <c r="AV12" s="1" t="s">
        <v>102</v>
      </c>
      <c r="AW12" s="25" t="s">
        <v>187</v>
      </c>
      <c r="BA12" s="9">
        <v>0</v>
      </c>
      <c r="BD12" s="11">
        <v>0</v>
      </c>
      <c r="BI12" s="1" t="s">
        <v>99</v>
      </c>
      <c r="BJ12" s="1" t="s">
        <v>100</v>
      </c>
      <c r="BK12" t="str">
        <f t="shared" si="1"/>
        <v>6 - Charges</v>
      </c>
      <c r="BL12" s="1" t="s">
        <v>123</v>
      </c>
      <c r="BM12" s="1" t="s">
        <v>124</v>
      </c>
      <c r="BN12" t="str">
        <f t="shared" si="2"/>
        <v>606300 - Ach n stock:Four ent</v>
      </c>
      <c r="BQ12" t="str">
        <f t="shared" si="3"/>
        <v xml:space="preserve"> - </v>
      </c>
      <c r="BT12" t="str">
        <f t="shared" si="4"/>
        <v xml:space="preserve"> - </v>
      </c>
      <c r="BU12" s="1" t="s">
        <v>101</v>
      </c>
      <c r="BV12" s="1" t="s">
        <v>102</v>
      </c>
      <c r="BW12" s="25" t="s">
        <v>190</v>
      </c>
      <c r="BX12" s="25" t="s">
        <v>191</v>
      </c>
      <c r="BY12" s="25" t="s">
        <v>182</v>
      </c>
    </row>
    <row r="13" spans="1:77" x14ac:dyDescent="0.25">
      <c r="A13" s="1" t="s">
        <v>92</v>
      </c>
      <c r="B13" s="1" t="s">
        <v>93</v>
      </c>
      <c r="C13" t="str">
        <f t="shared" si="0"/>
        <v xml:space="preserve"> IND Qualiac</v>
      </c>
      <c r="D13" s="1" t="s">
        <v>103</v>
      </c>
      <c r="E13" t="s">
        <v>95</v>
      </c>
      <c r="F13" t="s">
        <v>142</v>
      </c>
      <c r="G13" t="s">
        <v>143</v>
      </c>
      <c r="H13" s="24" t="s">
        <v>186</v>
      </c>
      <c r="I13" t="s">
        <v>107</v>
      </c>
      <c r="J13" t="s">
        <v>108</v>
      </c>
      <c r="K13" t="s">
        <v>145</v>
      </c>
      <c r="M13" s="1" t="s">
        <v>123</v>
      </c>
      <c r="N13" s="1" t="s">
        <v>124</v>
      </c>
      <c r="O13" s="1" t="s">
        <v>110</v>
      </c>
      <c r="P13" s="1" t="s">
        <v>111</v>
      </c>
      <c r="R13" s="6">
        <v>100</v>
      </c>
      <c r="S13" s="6">
        <v>0</v>
      </c>
      <c r="T13" s="6">
        <v>100</v>
      </c>
      <c r="U13" s="6">
        <v>-100</v>
      </c>
      <c r="V13" s="1" t="s">
        <v>112</v>
      </c>
      <c r="Y13" s="10">
        <v>0</v>
      </c>
      <c r="Z13" s="6">
        <v>0</v>
      </c>
      <c r="AA13" s="6">
        <v>0</v>
      </c>
      <c r="AB13" s="6">
        <v>0</v>
      </c>
      <c r="AC13" s="6">
        <v>0</v>
      </c>
      <c r="AG13" s="10">
        <v>0</v>
      </c>
      <c r="AH13" s="6">
        <v>0</v>
      </c>
      <c r="AI13" s="6">
        <v>0</v>
      </c>
      <c r="AJ13" s="6">
        <v>0</v>
      </c>
      <c r="AK13" s="6">
        <v>0</v>
      </c>
      <c r="AM13" s="25" t="s">
        <v>188</v>
      </c>
      <c r="AQ13" s="1" t="s">
        <v>114</v>
      </c>
      <c r="AV13" s="1" t="s">
        <v>102</v>
      </c>
      <c r="AW13" s="25" t="s">
        <v>187</v>
      </c>
      <c r="BA13" s="9">
        <v>0</v>
      </c>
      <c r="BD13" s="11">
        <v>0</v>
      </c>
      <c r="BI13" s="1" t="s">
        <v>99</v>
      </c>
      <c r="BJ13" s="1" t="s">
        <v>100</v>
      </c>
      <c r="BK13" t="str">
        <f t="shared" si="1"/>
        <v>6 - Charges</v>
      </c>
      <c r="BL13" s="1" t="s">
        <v>123</v>
      </c>
      <c r="BM13" s="1" t="s">
        <v>124</v>
      </c>
      <c r="BN13" t="str">
        <f t="shared" si="2"/>
        <v>606300 - Ach n stock:Four ent</v>
      </c>
      <c r="BQ13" t="str">
        <f t="shared" si="3"/>
        <v xml:space="preserve"> - </v>
      </c>
      <c r="BT13" t="str">
        <f t="shared" si="4"/>
        <v xml:space="preserve"> - </v>
      </c>
      <c r="BU13" s="1" t="s">
        <v>101</v>
      </c>
      <c r="BV13" s="1" t="s">
        <v>102</v>
      </c>
      <c r="BW13" s="25" t="s">
        <v>190</v>
      </c>
      <c r="BX13" s="25" t="s">
        <v>191</v>
      </c>
      <c r="BY13" s="25" t="s">
        <v>182</v>
      </c>
    </row>
    <row r="14" spans="1:77" x14ac:dyDescent="0.25">
      <c r="A14" s="1" t="s">
        <v>92</v>
      </c>
      <c r="B14" s="1" t="s">
        <v>93</v>
      </c>
      <c r="C14" t="str">
        <f t="shared" si="0"/>
        <v xml:space="preserve"> IND Qualiac</v>
      </c>
      <c r="D14" s="1" t="s">
        <v>103</v>
      </c>
      <c r="E14" t="s">
        <v>95</v>
      </c>
      <c r="F14" t="s">
        <v>146</v>
      </c>
      <c r="G14" t="s">
        <v>147</v>
      </c>
      <c r="H14" s="24" t="s">
        <v>181</v>
      </c>
      <c r="I14" t="s">
        <v>107</v>
      </c>
      <c r="J14" t="s">
        <v>108</v>
      </c>
      <c r="K14" t="s">
        <v>148</v>
      </c>
      <c r="M14" s="1" t="s">
        <v>123</v>
      </c>
      <c r="N14" s="1" t="s">
        <v>124</v>
      </c>
      <c r="O14" s="1" t="s">
        <v>99</v>
      </c>
      <c r="P14" s="1" t="s">
        <v>111</v>
      </c>
      <c r="R14" s="6">
        <v>4896.57</v>
      </c>
      <c r="S14" s="6">
        <v>0</v>
      </c>
      <c r="T14" s="6">
        <v>4896.57</v>
      </c>
      <c r="U14" s="6">
        <v>-4896.57</v>
      </c>
      <c r="V14" s="1" t="s">
        <v>112</v>
      </c>
      <c r="Y14" s="10">
        <v>0</v>
      </c>
      <c r="Z14" s="6">
        <v>0</v>
      </c>
      <c r="AA14" s="6">
        <v>0</v>
      </c>
      <c r="AB14" s="6">
        <v>0</v>
      </c>
      <c r="AC14" s="6">
        <v>0</v>
      </c>
      <c r="AG14" s="10">
        <v>0</v>
      </c>
      <c r="AH14" s="6">
        <v>0</v>
      </c>
      <c r="AI14" s="6">
        <v>0</v>
      </c>
      <c r="AJ14" s="6">
        <v>0</v>
      </c>
      <c r="AK14" s="6">
        <v>0</v>
      </c>
      <c r="AM14" s="25" t="s">
        <v>188</v>
      </c>
      <c r="AQ14" s="1" t="s">
        <v>114</v>
      </c>
      <c r="AV14" s="1" t="s">
        <v>102</v>
      </c>
      <c r="AW14" s="25" t="s">
        <v>187</v>
      </c>
      <c r="BA14" s="9">
        <v>0</v>
      </c>
      <c r="BB14" s="1" t="s">
        <v>149</v>
      </c>
      <c r="BD14" s="11">
        <v>0</v>
      </c>
      <c r="BE14" s="1" t="s">
        <v>134</v>
      </c>
      <c r="BI14" s="1" t="s">
        <v>99</v>
      </c>
      <c r="BJ14" s="1" t="s">
        <v>100</v>
      </c>
      <c r="BK14" t="str">
        <f t="shared" si="1"/>
        <v>6 - Charges</v>
      </c>
      <c r="BL14" s="1" t="s">
        <v>123</v>
      </c>
      <c r="BM14" s="1" t="s">
        <v>124</v>
      </c>
      <c r="BN14" t="str">
        <f t="shared" si="2"/>
        <v>606300 - Ach n stock:Four ent</v>
      </c>
      <c r="BQ14" t="str">
        <f t="shared" si="3"/>
        <v xml:space="preserve"> - </v>
      </c>
      <c r="BT14" t="str">
        <f t="shared" si="4"/>
        <v xml:space="preserve"> - </v>
      </c>
      <c r="BU14" s="1" t="s">
        <v>101</v>
      </c>
      <c r="BV14" s="1" t="s">
        <v>102</v>
      </c>
      <c r="BW14" s="25" t="s">
        <v>190</v>
      </c>
      <c r="BX14" s="25" t="s">
        <v>191</v>
      </c>
      <c r="BY14" s="25" t="s">
        <v>182</v>
      </c>
    </row>
    <row r="15" spans="1:77" x14ac:dyDescent="0.25">
      <c r="A15" s="1" t="s">
        <v>92</v>
      </c>
      <c r="B15" s="1" t="s">
        <v>93</v>
      </c>
      <c r="C15" t="str">
        <f t="shared" si="0"/>
        <v xml:space="preserve"> IND Qualiac</v>
      </c>
      <c r="D15" s="1" t="s">
        <v>103</v>
      </c>
      <c r="E15" t="s">
        <v>95</v>
      </c>
      <c r="F15" t="s">
        <v>150</v>
      </c>
      <c r="G15" t="s">
        <v>151</v>
      </c>
      <c r="H15" s="24" t="s">
        <v>181</v>
      </c>
      <c r="I15" t="s">
        <v>107</v>
      </c>
      <c r="J15" t="s">
        <v>108</v>
      </c>
      <c r="K15" t="s">
        <v>152</v>
      </c>
      <c r="M15" s="1" t="s">
        <v>123</v>
      </c>
      <c r="N15" s="1" t="s">
        <v>124</v>
      </c>
      <c r="O15" s="1" t="s">
        <v>99</v>
      </c>
      <c r="P15" s="1" t="s">
        <v>111</v>
      </c>
      <c r="R15" s="6">
        <v>5870</v>
      </c>
      <c r="S15" s="6">
        <v>0</v>
      </c>
      <c r="T15" s="6">
        <v>5870</v>
      </c>
      <c r="U15" s="6">
        <v>-5870</v>
      </c>
      <c r="V15" s="1" t="s">
        <v>112</v>
      </c>
      <c r="Y15" s="10">
        <v>0</v>
      </c>
      <c r="Z15" s="6">
        <v>0</v>
      </c>
      <c r="AA15" s="6">
        <v>0</v>
      </c>
      <c r="AB15" s="6">
        <v>0</v>
      </c>
      <c r="AC15" s="6">
        <v>0</v>
      </c>
      <c r="AG15" s="10">
        <v>0</v>
      </c>
      <c r="AH15" s="6">
        <v>0</v>
      </c>
      <c r="AI15" s="6">
        <v>0</v>
      </c>
      <c r="AJ15" s="6">
        <v>0</v>
      </c>
      <c r="AK15" s="6">
        <v>0</v>
      </c>
      <c r="AM15" s="25" t="s">
        <v>188</v>
      </c>
      <c r="AP15" s="1" t="s">
        <v>146</v>
      </c>
      <c r="AQ15" s="1" t="s">
        <v>114</v>
      </c>
      <c r="AV15" s="1" t="s">
        <v>102</v>
      </c>
      <c r="AW15" s="25" t="s">
        <v>187</v>
      </c>
      <c r="BA15" s="9">
        <v>0</v>
      </c>
      <c r="BB15" s="1" t="s">
        <v>153</v>
      </c>
      <c r="BD15" s="11">
        <v>0</v>
      </c>
      <c r="BE15" s="1" t="s">
        <v>134</v>
      </c>
      <c r="BI15" s="1" t="s">
        <v>99</v>
      </c>
      <c r="BJ15" s="1" t="s">
        <v>100</v>
      </c>
      <c r="BK15" t="str">
        <f t="shared" si="1"/>
        <v>6 - Charges</v>
      </c>
      <c r="BL15" s="1" t="s">
        <v>123</v>
      </c>
      <c r="BM15" s="1" t="s">
        <v>124</v>
      </c>
      <c r="BN15" t="str">
        <f t="shared" si="2"/>
        <v>606300 - Ach n stock:Four ent</v>
      </c>
      <c r="BQ15" t="str">
        <f t="shared" si="3"/>
        <v xml:space="preserve"> - </v>
      </c>
      <c r="BT15" t="str">
        <f t="shared" si="4"/>
        <v xml:space="preserve"> - </v>
      </c>
      <c r="BU15" s="1" t="s">
        <v>101</v>
      </c>
      <c r="BV15" s="1" t="s">
        <v>102</v>
      </c>
      <c r="BW15" s="25" t="s">
        <v>190</v>
      </c>
      <c r="BX15" s="25" t="s">
        <v>191</v>
      </c>
      <c r="BY15" s="25" t="s">
        <v>182</v>
      </c>
    </row>
    <row r="16" spans="1:77" x14ac:dyDescent="0.25">
      <c r="A16" s="1" t="s">
        <v>92</v>
      </c>
      <c r="B16" s="1" t="s">
        <v>93</v>
      </c>
      <c r="C16" t="str">
        <f t="shared" si="0"/>
        <v xml:space="preserve"> IND Qualiac</v>
      </c>
      <c r="D16" s="1" t="s">
        <v>103</v>
      </c>
      <c r="E16" t="s">
        <v>95</v>
      </c>
      <c r="F16" t="s">
        <v>113</v>
      </c>
      <c r="G16" t="s">
        <v>154</v>
      </c>
      <c r="H16" s="24" t="s">
        <v>181</v>
      </c>
      <c r="I16" t="s">
        <v>107</v>
      </c>
      <c r="J16" t="s">
        <v>108</v>
      </c>
      <c r="K16" t="s">
        <v>155</v>
      </c>
      <c r="M16" s="1" t="s">
        <v>123</v>
      </c>
      <c r="N16" s="1" t="s">
        <v>124</v>
      </c>
      <c r="O16" s="1" t="s">
        <v>110</v>
      </c>
      <c r="P16" s="1" t="s">
        <v>111</v>
      </c>
      <c r="R16" s="6">
        <v>1796.34</v>
      </c>
      <c r="S16" s="6">
        <v>0</v>
      </c>
      <c r="T16" s="6">
        <v>1796.34</v>
      </c>
      <c r="U16" s="6">
        <v>-1796.34</v>
      </c>
      <c r="V16" s="1" t="s">
        <v>112</v>
      </c>
      <c r="Y16" s="10">
        <v>0</v>
      </c>
      <c r="Z16" s="6">
        <v>0</v>
      </c>
      <c r="AA16" s="6">
        <v>0</v>
      </c>
      <c r="AB16" s="6">
        <v>0</v>
      </c>
      <c r="AC16" s="6">
        <v>0</v>
      </c>
      <c r="AG16" s="10">
        <v>0</v>
      </c>
      <c r="AH16" s="6">
        <v>0</v>
      </c>
      <c r="AI16" s="6">
        <v>0</v>
      </c>
      <c r="AJ16" s="6">
        <v>0</v>
      </c>
      <c r="AK16" s="6">
        <v>0</v>
      </c>
      <c r="AM16" s="25" t="s">
        <v>188</v>
      </c>
      <c r="AP16" s="1" t="s">
        <v>150</v>
      </c>
      <c r="AQ16" s="1" t="s">
        <v>114</v>
      </c>
      <c r="AV16" s="1" t="s">
        <v>102</v>
      </c>
      <c r="AW16" s="25" t="s">
        <v>187</v>
      </c>
      <c r="BA16" s="9">
        <v>0</v>
      </c>
      <c r="BB16" s="1" t="s">
        <v>115</v>
      </c>
      <c r="BD16" s="11">
        <v>0</v>
      </c>
      <c r="BE16" s="1" t="s">
        <v>116</v>
      </c>
      <c r="BI16" s="1" t="s">
        <v>99</v>
      </c>
      <c r="BJ16" s="1" t="s">
        <v>100</v>
      </c>
      <c r="BK16" t="str">
        <f t="shared" si="1"/>
        <v>6 - Charges</v>
      </c>
      <c r="BL16" s="1" t="s">
        <v>123</v>
      </c>
      <c r="BM16" s="1" t="s">
        <v>124</v>
      </c>
      <c r="BN16" t="str">
        <f t="shared" si="2"/>
        <v>606300 - Ach n stock:Four ent</v>
      </c>
      <c r="BQ16" t="str">
        <f t="shared" si="3"/>
        <v xml:space="preserve"> - </v>
      </c>
      <c r="BT16" t="str">
        <f t="shared" si="4"/>
        <v xml:space="preserve"> - </v>
      </c>
      <c r="BU16" s="1" t="s">
        <v>101</v>
      </c>
      <c r="BV16" s="1" t="s">
        <v>102</v>
      </c>
      <c r="BW16" s="25" t="s">
        <v>190</v>
      </c>
      <c r="BX16" s="25" t="s">
        <v>191</v>
      </c>
      <c r="BY16" s="25" t="s">
        <v>182</v>
      </c>
    </row>
    <row r="17" spans="1:77" x14ac:dyDescent="0.25">
      <c r="A17" s="1" t="s">
        <v>92</v>
      </c>
      <c r="B17" s="1" t="s">
        <v>93</v>
      </c>
      <c r="C17" t="str">
        <f t="shared" si="0"/>
        <v xml:space="preserve"> IND Qualiac</v>
      </c>
      <c r="D17" s="1" t="s">
        <v>103</v>
      </c>
      <c r="E17" t="s">
        <v>95</v>
      </c>
      <c r="F17" t="s">
        <v>156</v>
      </c>
      <c r="G17" t="s">
        <v>157</v>
      </c>
      <c r="H17" s="24" t="s">
        <v>187</v>
      </c>
      <c r="I17" t="s">
        <v>107</v>
      </c>
      <c r="J17" t="s">
        <v>108</v>
      </c>
      <c r="K17" t="s">
        <v>159</v>
      </c>
      <c r="M17" s="1" t="s">
        <v>123</v>
      </c>
      <c r="N17" s="1" t="s">
        <v>124</v>
      </c>
      <c r="O17" s="1" t="s">
        <v>99</v>
      </c>
      <c r="P17" s="1" t="s">
        <v>111</v>
      </c>
      <c r="R17" s="6">
        <v>400</v>
      </c>
      <c r="S17" s="6">
        <v>0</v>
      </c>
      <c r="T17" s="6">
        <v>400</v>
      </c>
      <c r="U17" s="6">
        <v>-400</v>
      </c>
      <c r="V17" s="1" t="s">
        <v>112</v>
      </c>
      <c r="Y17" s="10">
        <v>0</v>
      </c>
      <c r="Z17" s="6">
        <v>0</v>
      </c>
      <c r="AA17" s="6">
        <v>0</v>
      </c>
      <c r="AB17" s="6">
        <v>0</v>
      </c>
      <c r="AC17" s="6">
        <v>0</v>
      </c>
      <c r="AG17" s="10">
        <v>0</v>
      </c>
      <c r="AH17" s="6">
        <v>0</v>
      </c>
      <c r="AI17" s="6">
        <v>0</v>
      </c>
      <c r="AJ17" s="6">
        <v>0</v>
      </c>
      <c r="AK17" s="6">
        <v>0</v>
      </c>
      <c r="AM17" s="25" t="s">
        <v>188</v>
      </c>
      <c r="AQ17" s="1" t="s">
        <v>114</v>
      </c>
      <c r="AV17" s="1" t="s">
        <v>102</v>
      </c>
      <c r="AW17" s="25" t="s">
        <v>187</v>
      </c>
      <c r="BA17" s="9">
        <v>0</v>
      </c>
      <c r="BB17" s="1" t="s">
        <v>160</v>
      </c>
      <c r="BD17" s="11">
        <v>0</v>
      </c>
      <c r="BI17" s="1" t="s">
        <v>99</v>
      </c>
      <c r="BJ17" s="1" t="s">
        <v>100</v>
      </c>
      <c r="BK17" t="str">
        <f t="shared" si="1"/>
        <v>6 - Charges</v>
      </c>
      <c r="BL17" s="1" t="s">
        <v>123</v>
      </c>
      <c r="BM17" s="1" t="s">
        <v>124</v>
      </c>
      <c r="BN17" t="str">
        <f t="shared" si="2"/>
        <v>606300 - Ach n stock:Four ent</v>
      </c>
      <c r="BQ17" t="str">
        <f t="shared" si="3"/>
        <v xml:space="preserve"> - </v>
      </c>
      <c r="BT17" t="str">
        <f t="shared" si="4"/>
        <v xml:space="preserve"> - </v>
      </c>
      <c r="BU17" s="1" t="s">
        <v>101</v>
      </c>
      <c r="BV17" s="1" t="s">
        <v>102</v>
      </c>
      <c r="BW17" s="25" t="s">
        <v>190</v>
      </c>
      <c r="BX17" s="25" t="s">
        <v>191</v>
      </c>
      <c r="BY17" s="25" t="s">
        <v>182</v>
      </c>
    </row>
    <row r="18" spans="1:77" x14ac:dyDescent="0.25">
      <c r="A18" s="1" t="s">
        <v>92</v>
      </c>
      <c r="B18" s="1" t="s">
        <v>93</v>
      </c>
      <c r="C18" t="str">
        <f t="shared" si="0"/>
        <v xml:space="preserve"> IND Qualiac</v>
      </c>
      <c r="D18" s="1" t="s">
        <v>103</v>
      </c>
      <c r="E18" t="s">
        <v>95</v>
      </c>
      <c r="F18" t="s">
        <v>161</v>
      </c>
      <c r="G18" t="s">
        <v>162</v>
      </c>
      <c r="H18" s="24" t="s">
        <v>187</v>
      </c>
      <c r="I18" t="s">
        <v>107</v>
      </c>
      <c r="J18" t="s">
        <v>108</v>
      </c>
      <c r="K18" t="s">
        <v>159</v>
      </c>
      <c r="M18" s="1" t="s">
        <v>123</v>
      </c>
      <c r="N18" s="1" t="s">
        <v>124</v>
      </c>
      <c r="O18" s="1" t="s">
        <v>99</v>
      </c>
      <c r="P18" s="1" t="s">
        <v>111</v>
      </c>
      <c r="R18" s="6">
        <v>400</v>
      </c>
      <c r="S18" s="6">
        <v>0</v>
      </c>
      <c r="T18" s="6">
        <v>400</v>
      </c>
      <c r="U18" s="6">
        <v>-400</v>
      </c>
      <c r="V18" s="1" t="s">
        <v>112</v>
      </c>
      <c r="Y18" s="10">
        <v>0</v>
      </c>
      <c r="Z18" s="6">
        <v>0</v>
      </c>
      <c r="AA18" s="6">
        <v>0</v>
      </c>
      <c r="AB18" s="6">
        <v>0</v>
      </c>
      <c r="AC18" s="6">
        <v>0</v>
      </c>
      <c r="AG18" s="10">
        <v>0</v>
      </c>
      <c r="AH18" s="6">
        <v>0</v>
      </c>
      <c r="AI18" s="6">
        <v>0</v>
      </c>
      <c r="AJ18" s="6">
        <v>0</v>
      </c>
      <c r="AK18" s="6">
        <v>0</v>
      </c>
      <c r="AM18" s="25" t="s">
        <v>188</v>
      </c>
      <c r="AP18" s="1" t="s">
        <v>156</v>
      </c>
      <c r="AQ18" s="1" t="s">
        <v>114</v>
      </c>
      <c r="AV18" s="1" t="s">
        <v>102</v>
      </c>
      <c r="AW18" s="25" t="s">
        <v>187</v>
      </c>
      <c r="BA18" s="9">
        <v>0</v>
      </c>
      <c r="BB18" s="1" t="s">
        <v>160</v>
      </c>
      <c r="BD18" s="11">
        <v>0</v>
      </c>
      <c r="BI18" s="1" t="s">
        <v>99</v>
      </c>
      <c r="BJ18" s="1" t="s">
        <v>100</v>
      </c>
      <c r="BK18" t="str">
        <f t="shared" si="1"/>
        <v>6 - Charges</v>
      </c>
      <c r="BL18" s="1" t="s">
        <v>123</v>
      </c>
      <c r="BM18" s="1" t="s">
        <v>124</v>
      </c>
      <c r="BN18" t="str">
        <f t="shared" si="2"/>
        <v>606300 - Ach n stock:Four ent</v>
      </c>
      <c r="BQ18" t="str">
        <f t="shared" si="3"/>
        <v xml:space="preserve"> - </v>
      </c>
      <c r="BT18" t="str">
        <f t="shared" si="4"/>
        <v xml:space="preserve"> - </v>
      </c>
      <c r="BU18" s="1" t="s">
        <v>101</v>
      </c>
      <c r="BV18" s="1" t="s">
        <v>102</v>
      </c>
      <c r="BW18" s="25" t="s">
        <v>190</v>
      </c>
      <c r="BX18" s="25" t="s">
        <v>191</v>
      </c>
      <c r="BY18" s="25" t="s">
        <v>182</v>
      </c>
    </row>
    <row r="19" spans="1:77" x14ac:dyDescent="0.25">
      <c r="A19" s="1" t="s">
        <v>92</v>
      </c>
      <c r="B19" s="1" t="s">
        <v>93</v>
      </c>
      <c r="C19" t="str">
        <f t="shared" si="0"/>
        <v xml:space="preserve"> IND Qualiac</v>
      </c>
      <c r="D19" s="1" t="s">
        <v>103</v>
      </c>
      <c r="E19" t="s">
        <v>95</v>
      </c>
      <c r="F19" t="s">
        <v>163</v>
      </c>
      <c r="G19" t="s">
        <v>164</v>
      </c>
      <c r="H19" s="24" t="s">
        <v>187</v>
      </c>
      <c r="I19" t="s">
        <v>107</v>
      </c>
      <c r="J19" t="s">
        <v>108</v>
      </c>
      <c r="K19" t="s">
        <v>165</v>
      </c>
      <c r="M19" s="1" t="s">
        <v>123</v>
      </c>
      <c r="N19" s="1" t="s">
        <v>124</v>
      </c>
      <c r="O19" s="1" t="s">
        <v>110</v>
      </c>
      <c r="P19" s="1" t="s">
        <v>111</v>
      </c>
      <c r="R19" s="6">
        <v>3596.87</v>
      </c>
      <c r="S19" s="6">
        <v>0</v>
      </c>
      <c r="T19" s="6">
        <v>3596.87</v>
      </c>
      <c r="U19" s="6">
        <v>-3596.87</v>
      </c>
      <c r="V19" s="1" t="s">
        <v>112</v>
      </c>
      <c r="Y19" s="10">
        <v>0</v>
      </c>
      <c r="Z19" s="6">
        <v>0</v>
      </c>
      <c r="AA19" s="6">
        <v>0</v>
      </c>
      <c r="AB19" s="6">
        <v>0</v>
      </c>
      <c r="AC19" s="6">
        <v>0</v>
      </c>
      <c r="AG19" s="10">
        <v>0</v>
      </c>
      <c r="AH19" s="6">
        <v>0</v>
      </c>
      <c r="AI19" s="6">
        <v>0</v>
      </c>
      <c r="AJ19" s="6">
        <v>0</v>
      </c>
      <c r="AK19" s="6">
        <v>0</v>
      </c>
      <c r="AM19" s="25" t="s">
        <v>188</v>
      </c>
      <c r="AQ19" s="1" t="s">
        <v>114</v>
      </c>
      <c r="AV19" s="1" t="s">
        <v>102</v>
      </c>
      <c r="AW19" s="25" t="s">
        <v>187</v>
      </c>
      <c r="BA19" s="9">
        <v>0</v>
      </c>
      <c r="BB19" s="1" t="s">
        <v>115</v>
      </c>
      <c r="BD19" s="11">
        <v>0</v>
      </c>
      <c r="BE19" s="1" t="s">
        <v>166</v>
      </c>
      <c r="BI19" s="1" t="s">
        <v>99</v>
      </c>
      <c r="BJ19" s="1" t="s">
        <v>100</v>
      </c>
      <c r="BK19" t="str">
        <f t="shared" si="1"/>
        <v>6 - Charges</v>
      </c>
      <c r="BL19" s="1" t="s">
        <v>123</v>
      </c>
      <c r="BM19" s="1" t="s">
        <v>124</v>
      </c>
      <c r="BN19" t="str">
        <f t="shared" si="2"/>
        <v>606300 - Ach n stock:Four ent</v>
      </c>
      <c r="BQ19" t="str">
        <f t="shared" si="3"/>
        <v xml:space="preserve"> - </v>
      </c>
      <c r="BT19" t="str">
        <f t="shared" si="4"/>
        <v xml:space="preserve"> - </v>
      </c>
      <c r="BU19" s="1" t="s">
        <v>101</v>
      </c>
      <c r="BV19" s="1" t="s">
        <v>102</v>
      </c>
      <c r="BW19" s="25" t="s">
        <v>190</v>
      </c>
      <c r="BX19" s="25" t="s">
        <v>191</v>
      </c>
      <c r="BY19" s="25" t="s">
        <v>182</v>
      </c>
    </row>
    <row r="20" spans="1:77" x14ac:dyDescent="0.25">
      <c r="A20" s="1" t="s">
        <v>92</v>
      </c>
      <c r="B20" s="1" t="s">
        <v>93</v>
      </c>
      <c r="C20" t="str">
        <f t="shared" si="0"/>
        <v xml:space="preserve"> IND Qualiac</v>
      </c>
      <c r="D20" s="1" t="s">
        <v>103</v>
      </c>
      <c r="E20" t="s">
        <v>95</v>
      </c>
      <c r="F20" t="s">
        <v>167</v>
      </c>
      <c r="G20" t="s">
        <v>168</v>
      </c>
      <c r="H20" s="24" t="s">
        <v>187</v>
      </c>
      <c r="I20" t="s">
        <v>107</v>
      </c>
      <c r="J20" t="s">
        <v>108</v>
      </c>
      <c r="K20" t="s">
        <v>165</v>
      </c>
      <c r="M20" s="1" t="s">
        <v>123</v>
      </c>
      <c r="N20" s="1" t="s">
        <v>124</v>
      </c>
      <c r="O20" s="1" t="s">
        <v>110</v>
      </c>
      <c r="P20" s="1" t="s">
        <v>111</v>
      </c>
      <c r="R20" s="6">
        <v>5000</v>
      </c>
      <c r="S20" s="6">
        <v>0</v>
      </c>
      <c r="T20" s="6">
        <v>5000</v>
      </c>
      <c r="U20" s="6">
        <v>-5000</v>
      </c>
      <c r="V20" s="1" t="s">
        <v>112</v>
      </c>
      <c r="Y20" s="10">
        <v>0</v>
      </c>
      <c r="Z20" s="6">
        <v>0</v>
      </c>
      <c r="AA20" s="6">
        <v>0</v>
      </c>
      <c r="AB20" s="6">
        <v>0</v>
      </c>
      <c r="AC20" s="6">
        <v>0</v>
      </c>
      <c r="AG20" s="10">
        <v>0</v>
      </c>
      <c r="AH20" s="6">
        <v>0</v>
      </c>
      <c r="AI20" s="6">
        <v>0</v>
      </c>
      <c r="AJ20" s="6">
        <v>0</v>
      </c>
      <c r="AK20" s="6">
        <v>0</v>
      </c>
      <c r="AM20" s="25" t="s">
        <v>188</v>
      </c>
      <c r="AP20" s="1" t="s">
        <v>163</v>
      </c>
      <c r="AQ20" s="1" t="s">
        <v>114</v>
      </c>
      <c r="AV20" s="1" t="s">
        <v>102</v>
      </c>
      <c r="AW20" s="25" t="s">
        <v>187</v>
      </c>
      <c r="BA20" s="9">
        <v>0</v>
      </c>
      <c r="BB20" s="1" t="s">
        <v>115</v>
      </c>
      <c r="BD20" s="11">
        <v>0</v>
      </c>
      <c r="BE20" s="1" t="s">
        <v>166</v>
      </c>
      <c r="BI20" s="1" t="s">
        <v>99</v>
      </c>
      <c r="BJ20" s="1" t="s">
        <v>100</v>
      </c>
      <c r="BK20" t="str">
        <f t="shared" si="1"/>
        <v>6 - Charges</v>
      </c>
      <c r="BL20" s="1" t="s">
        <v>123</v>
      </c>
      <c r="BM20" s="1" t="s">
        <v>124</v>
      </c>
      <c r="BN20" t="str">
        <f t="shared" si="2"/>
        <v>606300 - Ach n stock:Four ent</v>
      </c>
      <c r="BQ20" t="str">
        <f t="shared" si="3"/>
        <v xml:space="preserve"> - </v>
      </c>
      <c r="BT20" t="str">
        <f t="shared" si="4"/>
        <v xml:space="preserve"> - </v>
      </c>
      <c r="BU20" s="1" t="s">
        <v>101</v>
      </c>
      <c r="BV20" s="1" t="s">
        <v>102</v>
      </c>
      <c r="BW20" s="25" t="s">
        <v>190</v>
      </c>
      <c r="BX20" s="25" t="s">
        <v>191</v>
      </c>
      <c r="BY20" s="25" t="s">
        <v>182</v>
      </c>
    </row>
    <row r="21" spans="1:77" x14ac:dyDescent="0.25">
      <c r="A21" s="1" t="s">
        <v>92</v>
      </c>
      <c r="B21" s="1" t="s">
        <v>93</v>
      </c>
      <c r="C21" t="str">
        <f t="shared" si="0"/>
        <v xml:space="preserve"> IND Qualiac</v>
      </c>
      <c r="D21" s="1" t="s">
        <v>103</v>
      </c>
      <c r="E21" t="s">
        <v>95</v>
      </c>
      <c r="F21" t="s">
        <v>119</v>
      </c>
      <c r="G21" t="s">
        <v>120</v>
      </c>
      <c r="H21" s="24" t="s">
        <v>182</v>
      </c>
      <c r="I21" t="s">
        <v>107</v>
      </c>
      <c r="J21" t="s">
        <v>108</v>
      </c>
      <c r="K21" t="s">
        <v>169</v>
      </c>
      <c r="M21" s="1" t="s">
        <v>123</v>
      </c>
      <c r="N21" s="1" t="s">
        <v>124</v>
      </c>
      <c r="O21" s="1" t="s">
        <v>110</v>
      </c>
      <c r="P21" s="1" t="s">
        <v>111</v>
      </c>
      <c r="R21" s="6">
        <v>40.61</v>
      </c>
      <c r="S21" s="6">
        <v>0</v>
      </c>
      <c r="T21" s="6">
        <v>40.61</v>
      </c>
      <c r="U21" s="6">
        <v>-40.61</v>
      </c>
      <c r="Y21" s="10">
        <v>0</v>
      </c>
      <c r="Z21" s="6">
        <v>0</v>
      </c>
      <c r="AA21" s="6">
        <v>0</v>
      </c>
      <c r="AB21" s="6">
        <v>0</v>
      </c>
      <c r="AC21" s="6">
        <v>0</v>
      </c>
      <c r="AG21" s="10">
        <v>0</v>
      </c>
      <c r="AH21" s="6">
        <v>0</v>
      </c>
      <c r="AI21" s="6">
        <v>0</v>
      </c>
      <c r="AJ21" s="6">
        <v>0</v>
      </c>
      <c r="AK21" s="6">
        <v>0</v>
      </c>
      <c r="AM21" s="25" t="s">
        <v>188</v>
      </c>
      <c r="AQ21" s="1" t="s">
        <v>114</v>
      </c>
      <c r="AV21" s="1" t="s">
        <v>102</v>
      </c>
      <c r="AW21" s="25" t="s">
        <v>187</v>
      </c>
      <c r="BA21" s="9">
        <v>0</v>
      </c>
      <c r="BD21" s="11">
        <v>0</v>
      </c>
      <c r="BI21" s="1" t="s">
        <v>99</v>
      </c>
      <c r="BJ21" s="1" t="s">
        <v>100</v>
      </c>
      <c r="BK21" t="str">
        <f t="shared" si="1"/>
        <v>6 - Charges</v>
      </c>
      <c r="BL21" s="1" t="s">
        <v>123</v>
      </c>
      <c r="BM21" s="1" t="s">
        <v>124</v>
      </c>
      <c r="BN21" t="str">
        <f t="shared" si="2"/>
        <v>606300 - Ach n stock:Four ent</v>
      </c>
      <c r="BQ21" t="str">
        <f t="shared" si="3"/>
        <v xml:space="preserve"> - </v>
      </c>
      <c r="BT21" t="str">
        <f t="shared" si="4"/>
        <v xml:space="preserve"> - </v>
      </c>
      <c r="BU21" s="1" t="s">
        <v>101</v>
      </c>
      <c r="BV21" s="1" t="s">
        <v>102</v>
      </c>
      <c r="BW21" s="25" t="s">
        <v>190</v>
      </c>
      <c r="BX21" s="25" t="s">
        <v>191</v>
      </c>
      <c r="BY21" s="25" t="s">
        <v>182</v>
      </c>
    </row>
    <row r="22" spans="1:77" x14ac:dyDescent="0.25">
      <c r="A22" s="1" t="s">
        <v>92</v>
      </c>
      <c r="B22" s="1" t="s">
        <v>93</v>
      </c>
      <c r="C22" t="str">
        <f t="shared" si="0"/>
        <v xml:space="preserve"> IND Qualiac</v>
      </c>
      <c r="D22" s="1" t="s">
        <v>94</v>
      </c>
      <c r="E22" t="s">
        <v>95</v>
      </c>
      <c r="K22" t="s">
        <v>96</v>
      </c>
      <c r="M22" s="1" t="s">
        <v>170</v>
      </c>
      <c r="N22" s="1" t="s">
        <v>171</v>
      </c>
      <c r="R22" s="6">
        <v>8000000</v>
      </c>
      <c r="S22" s="6">
        <v>0</v>
      </c>
      <c r="T22" s="6">
        <v>8000000</v>
      </c>
      <c r="U22" s="6">
        <v>-8000000</v>
      </c>
      <c r="Y22" s="10">
        <v>0</v>
      </c>
      <c r="Z22" s="6">
        <v>0</v>
      </c>
      <c r="AA22" s="6">
        <v>0</v>
      </c>
      <c r="AB22" s="6">
        <v>0</v>
      </c>
      <c r="AC22" s="6">
        <v>0</v>
      </c>
      <c r="AG22" s="10">
        <v>0</v>
      </c>
      <c r="AH22" s="6">
        <v>0</v>
      </c>
      <c r="AI22" s="6">
        <v>0</v>
      </c>
      <c r="AJ22" s="6">
        <v>0</v>
      </c>
      <c r="AK22" s="6">
        <v>0</v>
      </c>
      <c r="BA22" s="9">
        <v>0</v>
      </c>
      <c r="BD22" s="11">
        <v>0</v>
      </c>
      <c r="BI22" s="1" t="s">
        <v>99</v>
      </c>
      <c r="BJ22" s="1" t="s">
        <v>100</v>
      </c>
      <c r="BK22" t="str">
        <f t="shared" si="1"/>
        <v>6 - Charges</v>
      </c>
      <c r="BL22" s="1" t="s">
        <v>170</v>
      </c>
      <c r="BM22" s="1" t="s">
        <v>171</v>
      </c>
      <c r="BN22" t="str">
        <f t="shared" si="2"/>
        <v>612200 - Redev cred-bail mobi</v>
      </c>
      <c r="BQ22" t="str">
        <f t="shared" si="3"/>
        <v xml:space="preserve"> - </v>
      </c>
      <c r="BT22" t="str">
        <f t="shared" si="4"/>
        <v xml:space="preserve"> - </v>
      </c>
      <c r="BU22" s="1" t="s">
        <v>101</v>
      </c>
      <c r="BV22" s="1" t="s">
        <v>102</v>
      </c>
      <c r="BW22" s="25" t="s">
        <v>190</v>
      </c>
      <c r="BX22" s="25" t="s">
        <v>191</v>
      </c>
      <c r="BY22" s="25" t="s">
        <v>182</v>
      </c>
    </row>
    <row r="23" spans="1:77" x14ac:dyDescent="0.25">
      <c r="A23" s="1" t="s">
        <v>92</v>
      </c>
      <c r="B23" s="1" t="s">
        <v>93</v>
      </c>
      <c r="C23" t="str">
        <f t="shared" si="0"/>
        <v xml:space="preserve"> IND Qualiac</v>
      </c>
      <c r="D23" s="1" t="s">
        <v>103</v>
      </c>
      <c r="E23" t="s">
        <v>95</v>
      </c>
      <c r="F23" t="s">
        <v>146</v>
      </c>
      <c r="G23" t="s">
        <v>147</v>
      </c>
      <c r="H23" s="24" t="s">
        <v>181</v>
      </c>
      <c r="I23" t="s">
        <v>107</v>
      </c>
      <c r="J23" t="s">
        <v>108</v>
      </c>
      <c r="K23" t="s">
        <v>172</v>
      </c>
      <c r="M23" s="1">
        <v>612200</v>
      </c>
      <c r="N23" s="1" t="s">
        <v>171</v>
      </c>
      <c r="O23" s="1" t="s">
        <v>173</v>
      </c>
      <c r="P23" s="1" t="s">
        <v>174</v>
      </c>
      <c r="R23" s="6">
        <v>0</v>
      </c>
      <c r="S23" s="6">
        <v>0</v>
      </c>
      <c r="T23" s="6">
        <v>0</v>
      </c>
      <c r="U23" s="6">
        <v>0</v>
      </c>
      <c r="V23" s="1" t="s">
        <v>112</v>
      </c>
      <c r="Y23" s="10">
        <v>0</v>
      </c>
      <c r="Z23" s="6">
        <v>0</v>
      </c>
      <c r="AA23" s="6">
        <v>0</v>
      </c>
      <c r="AB23" s="6">
        <v>0</v>
      </c>
      <c r="AC23" s="6">
        <v>0</v>
      </c>
      <c r="AG23" s="10">
        <v>0</v>
      </c>
      <c r="AH23" s="6">
        <v>0</v>
      </c>
      <c r="AI23" s="6">
        <v>0</v>
      </c>
      <c r="AJ23" s="6">
        <v>0</v>
      </c>
      <c r="AK23" s="6">
        <v>0</v>
      </c>
      <c r="AM23" s="25" t="s">
        <v>188</v>
      </c>
      <c r="AQ23" s="1" t="s">
        <v>114</v>
      </c>
      <c r="AV23" s="1" t="s">
        <v>102</v>
      </c>
      <c r="AW23" s="25" t="s">
        <v>189</v>
      </c>
      <c r="BA23" s="9">
        <v>0</v>
      </c>
      <c r="BD23" s="11">
        <v>0</v>
      </c>
      <c r="BI23" s="1" t="s">
        <v>99</v>
      </c>
      <c r="BJ23" s="1" t="s">
        <v>100</v>
      </c>
      <c r="BK23" t="str">
        <f t="shared" si="1"/>
        <v>6 - Charges</v>
      </c>
      <c r="BL23" s="1">
        <v>612200</v>
      </c>
      <c r="BM23" s="1" t="s">
        <v>171</v>
      </c>
      <c r="BN23" t="str">
        <f t="shared" si="2"/>
        <v>612200 - Redev cred-bail mobi</v>
      </c>
      <c r="BQ23" t="str">
        <f t="shared" si="3"/>
        <v xml:space="preserve"> - </v>
      </c>
      <c r="BT23" t="str">
        <f t="shared" si="4"/>
        <v xml:space="preserve"> - </v>
      </c>
      <c r="BU23" s="1" t="s">
        <v>101</v>
      </c>
      <c r="BV23" s="1" t="s">
        <v>102</v>
      </c>
      <c r="BW23" s="25" t="s">
        <v>190</v>
      </c>
      <c r="BX23" s="25" t="s">
        <v>191</v>
      </c>
      <c r="BY23" s="25" t="s">
        <v>182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EGLC</vt:lpstr>
      <vt:lpstr>Donnees</vt:lpstr>
      <vt:lpstr>EGLC!Zone_d_impression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2015-10-23T14:53:44Z</dcterms:modified>
</cp:coreProperties>
</file>