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GLT" sheetId="3" r:id="rId1"/>
    <sheet name="Donnees" sheetId="2" r:id="rId2"/>
  </sheets>
  <definedNames>
    <definedName name="_xlnm.Print_Area" localSheetId="0">EGLT!$B$1:$N$32</definedName>
  </definedNames>
  <calcPr calcId="152511"/>
  <pivotCaches>
    <pivotCache cacheId="7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C2" i="2"/>
  <c r="B2" i="2"/>
  <c r="CA19" i="2" l="1"/>
  <c r="BX19" i="2"/>
  <c r="BU19" i="2"/>
  <c r="BR19" i="2"/>
  <c r="C19" i="2"/>
  <c r="CA18" i="2"/>
  <c r="BX18" i="2"/>
  <c r="BU18" i="2"/>
  <c r="BR18" i="2"/>
  <c r="C18" i="2"/>
  <c r="CA17" i="2"/>
  <c r="BX17" i="2"/>
  <c r="BU17" i="2"/>
  <c r="BR17" i="2"/>
  <c r="C17" i="2"/>
  <c r="CA16" i="2"/>
  <c r="BX16" i="2"/>
  <c r="BU16" i="2"/>
  <c r="BR16" i="2"/>
  <c r="C16" i="2"/>
  <c r="CA15" i="2"/>
  <c r="BX15" i="2"/>
  <c r="BU15" i="2"/>
  <c r="BR15" i="2"/>
  <c r="C15" i="2"/>
  <c r="CA14" i="2"/>
  <c r="BX14" i="2"/>
  <c r="BU14" i="2"/>
  <c r="BR14" i="2"/>
  <c r="C14" i="2"/>
  <c r="CA13" i="2"/>
  <c r="BX13" i="2"/>
  <c r="BU13" i="2"/>
  <c r="BR13" i="2"/>
  <c r="C13" i="2"/>
  <c r="CA12" i="2"/>
  <c r="BX12" i="2"/>
  <c r="BU12" i="2"/>
  <c r="BR12" i="2"/>
  <c r="C12" i="2"/>
  <c r="CA11" i="2"/>
  <c r="BX11" i="2"/>
  <c r="BU11" i="2"/>
  <c r="BR11" i="2"/>
  <c r="C11" i="2"/>
  <c r="CA10" i="2"/>
  <c r="BX10" i="2"/>
  <c r="BU10" i="2"/>
  <c r="BR10" i="2"/>
  <c r="C10" i="2"/>
  <c r="CA9" i="2"/>
  <c r="BX9" i="2"/>
  <c r="BU9" i="2"/>
  <c r="BR9" i="2"/>
  <c r="C9" i="2"/>
  <c r="CA8" i="2"/>
  <c r="BX8" i="2"/>
  <c r="BU8" i="2"/>
  <c r="BR8" i="2"/>
  <c r="C8" i="2"/>
  <c r="CA7" i="2"/>
  <c r="BX7" i="2"/>
  <c r="BU7" i="2"/>
  <c r="BR7" i="2"/>
  <c r="C7" i="2"/>
  <c r="CA6" i="2"/>
  <c r="BX6" i="2"/>
  <c r="BU6" i="2"/>
  <c r="BR6" i="2"/>
  <c r="C6" i="2"/>
  <c r="CA5" i="2"/>
  <c r="BX5" i="2"/>
  <c r="BU5" i="2"/>
  <c r="BR5" i="2"/>
  <c r="C5" i="2"/>
  <c r="CA4" i="2"/>
  <c r="BX4" i="2"/>
  <c r="BU4" i="2"/>
  <c r="BR4" i="2"/>
  <c r="C4" i="2"/>
  <c r="D1" i="2" l="1"/>
  <c r="B1" i="2"/>
  <c r="B2" i="3" l="1"/>
  <c r="N1" i="3"/>
</calcChain>
</file>

<file path=xl/sharedStrings.xml><?xml version="1.0" encoding="utf-8"?>
<sst xmlns="http://schemas.openxmlformats.org/spreadsheetml/2006/main" count="681" uniqueCount="208">
  <si>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</si>
  <si>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</si>
  <si>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</si>
  <si>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</si>
  <si>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</si>
  <si>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</si>
  <si>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</si>
  <si>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</si>
  <si>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</si>
  <si>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</si>
  <si>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</si>
  <si>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</si>
  <si>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</si>
  <si>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</si>
  <si>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</si>
  <si>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Montant débit</t>
  </si>
  <si>
    <t>Montant crédit</t>
  </si>
  <si>
    <t>Job :</t>
  </si>
  <si>
    <t>Utilisateur :</t>
  </si>
  <si>
    <t>Date :</t>
  </si>
  <si>
    <t>Période :</t>
  </si>
  <si>
    <t>Solde D-C</t>
  </si>
  <si>
    <t>Solde C-D</t>
  </si>
  <si>
    <t xml:space="preserve">Etablissement </t>
  </si>
  <si>
    <t>Antérieur ou Ecriture</t>
  </si>
  <si>
    <t xml:space="preserve">Type d'écriture </t>
  </si>
  <si>
    <t>Numéro écriture</t>
  </si>
  <si>
    <t>Pièce</t>
  </si>
  <si>
    <t>Journal</t>
  </si>
  <si>
    <t>Etat écriture</t>
  </si>
  <si>
    <t>Libellé écriture</t>
  </si>
  <si>
    <t>Libellé mouvement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</si>
  <si>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</si>
  <si>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</si>
  <si>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</si>
  <si>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</si>
  <si>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</si>
  <si>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</si>
  <si>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</si>
  <si>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</si>
  <si>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</si>
  <si>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Devise</t>
  </si>
  <si>
    <t>Devise mode de change</t>
  </si>
  <si>
    <t>Devise date de validité</t>
  </si>
  <si>
    <t>Devise cours</t>
  </si>
  <si>
    <t>Devise montant débit</t>
  </si>
  <si>
    <t>Bordereau</t>
  </si>
  <si>
    <t>Date d'émission</t>
  </si>
  <si>
    <t>Date de valeur</t>
  </si>
  <si>
    <t>Référence externe</t>
  </si>
  <si>
    <t>Dossier écriture</t>
  </si>
  <si>
    <t>Paramètre 1 écriture</t>
  </si>
  <si>
    <t>Paramètre 2 écriture</t>
  </si>
  <si>
    <t>Utilisateur de création</t>
  </si>
  <si>
    <t>Date de création</t>
  </si>
  <si>
    <t>Dossier mouvement</t>
  </si>
  <si>
    <t>Libellé complémentaire mvt</t>
  </si>
  <si>
    <t xml:space="preserve">Numéro échéance pièce </t>
  </si>
  <si>
    <t>Code lettrage</t>
  </si>
  <si>
    <t>Unité oeuvre</t>
  </si>
  <si>
    <t xml:space="preserve">Quantité unité oeuvre </t>
  </si>
  <si>
    <t>TVA</t>
  </si>
  <si>
    <t>Paramètre 1 du mouvement</t>
  </si>
  <si>
    <t>Paramètre 2 du mouvement</t>
  </si>
  <si>
    <t>Paramètre 3 du mouvement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</si>
  <si>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</si>
  <si>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</si>
  <si>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</si>
  <si>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</si>
  <si>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</si>
  <si>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</si>
  <si>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</si>
  <si>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Totalisation et libellé 1</t>
  </si>
  <si>
    <t>Totalisation et libellé 2</t>
  </si>
  <si>
    <t>Totalisation et libellé 3</t>
  </si>
  <si>
    <t>Totalisation et libellé 4</t>
  </si>
  <si>
    <t>Intitulé établissement</t>
  </si>
  <si>
    <t>Code et intitulé établissement</t>
  </si>
  <si>
    <t>Somme de Solde D-C</t>
  </si>
  <si>
    <t>Somme de Solde C-D</t>
  </si>
  <si>
    <t>Reporting solde D-C</t>
  </si>
  <si>
    <t>Reporting solde C-D</t>
  </si>
  <si>
    <t>Devise solde D-C</t>
  </si>
  <si>
    <t>Devise solde C-D</t>
  </si>
  <si>
    <t>Valeurs</t>
  </si>
  <si>
    <t>Ecriture</t>
  </si>
  <si>
    <t>Etat</t>
  </si>
  <si>
    <t>Libellé</t>
  </si>
  <si>
    <t>Type</t>
  </si>
  <si>
    <t xml:space="preserve"> </t>
  </si>
  <si>
    <t>Nom du tiers</t>
  </si>
  <si>
    <t>Nom réduit du tiers</t>
  </si>
  <si>
    <t>Famille du tiers</t>
  </si>
  <si>
    <t>Groupe du tiers</t>
  </si>
  <si>
    <t>Gestionnaire du tiers</t>
  </si>
  <si>
    <t>Code ISO du tiers</t>
  </si>
  <si>
    <t>Identification CEE du tiers</t>
  </si>
  <si>
    <t>Reporting montant crédit</t>
  </si>
  <si>
    <t>Devise montant crédit</t>
  </si>
  <si>
    <t>Paramètre 3 écriture</t>
  </si>
  <si>
    <t>IND</t>
  </si>
  <si>
    <t>Qualiac</t>
  </si>
  <si>
    <t>A</t>
  </si>
  <si>
    <t>C</t>
  </si>
  <si>
    <t>Antérieur à 04 - 12</t>
  </si>
  <si>
    <t>411100</t>
  </si>
  <si>
    <t>Clients - Ventes</t>
  </si>
  <si>
    <t>1505</t>
  </si>
  <si>
    <t>Papéterie DUPIN</t>
  </si>
  <si>
    <t>291691</t>
  </si>
  <si>
    <t>PR</t>
  </si>
  <si>
    <t>E</t>
  </si>
  <si>
    <t>C0022788</t>
  </si>
  <si>
    <t>FC12000101</t>
  </si>
  <si>
    <t>VENTE</t>
  </si>
  <si>
    <t>V</t>
  </si>
  <si>
    <t>Papéterie DUPIN long0</t>
  </si>
  <si>
    <t>AMONT</t>
  </si>
  <si>
    <t>FR</t>
  </si>
  <si>
    <t>13140732015</t>
  </si>
  <si>
    <t>EUR</t>
  </si>
  <si>
    <t>FC</t>
  </si>
  <si>
    <t>FIFI</t>
  </si>
  <si>
    <t>CL0001</t>
  </si>
  <si>
    <t>Agence GRANET</t>
  </si>
  <si>
    <t>C0027381</t>
  </si>
  <si>
    <t>FC12001364</t>
  </si>
  <si>
    <t>I</t>
  </si>
  <si>
    <t>78956398454</t>
  </si>
  <si>
    <t>C0027380</t>
  </si>
  <si>
    <t>CL0002</t>
  </si>
  <si>
    <t>Trans Mairie</t>
  </si>
  <si>
    <t>C0025307</t>
  </si>
  <si>
    <t>FC12001284</t>
  </si>
  <si>
    <t>Projet DPE112</t>
  </si>
  <si>
    <t>Tiers transfert Mairie</t>
  </si>
  <si>
    <t>M</t>
  </si>
  <si>
    <t>ES</t>
  </si>
  <si>
    <t>78945612378</t>
  </si>
  <si>
    <t>REF1284</t>
  </si>
  <si>
    <t>Migration</t>
  </si>
  <si>
    <t>41</t>
  </si>
  <si>
    <t>CL0003</t>
  </si>
  <si>
    <t>Agence MALAVAL</t>
  </si>
  <si>
    <t>C0023192</t>
  </si>
  <si>
    <t>FC10000462</t>
  </si>
  <si>
    <t>Projet AN25</t>
  </si>
  <si>
    <t>MED</t>
  </si>
  <si>
    <t>01234567890</t>
  </si>
  <si>
    <t>C0023191</t>
  </si>
  <si>
    <t>Assistance technique</t>
  </si>
  <si>
    <t>CL0004</t>
  </si>
  <si>
    <t>Agence CLEMENT</t>
  </si>
  <si>
    <t>C0022615</t>
  </si>
  <si>
    <t>FC10000397</t>
  </si>
  <si>
    <t>Projet DA50</t>
  </si>
  <si>
    <t>12785556666</t>
  </si>
  <si>
    <t>AC</t>
  </si>
  <si>
    <t>C0023193</t>
  </si>
  <si>
    <t>FC10000463</t>
  </si>
  <si>
    <t>Projet BF48</t>
  </si>
  <si>
    <t>FF</t>
  </si>
  <si>
    <t>13</t>
  </si>
  <si>
    <t>CL0005</t>
  </si>
  <si>
    <t>Agence PERRON</t>
  </si>
  <si>
    <t>FC10000461</t>
  </si>
  <si>
    <t>Projet AR1</t>
  </si>
  <si>
    <t>C0023190</t>
  </si>
  <si>
    <t>C0023196</t>
  </si>
  <si>
    <t>FC10000466</t>
  </si>
  <si>
    <t>Projet CS74</t>
  </si>
  <si>
    <t>9</t>
  </si>
  <si>
    <t>C0023194</t>
  </si>
  <si>
    <t>FC10000464</t>
  </si>
  <si>
    <t>Projet DR89</t>
  </si>
  <si>
    <t>411700</t>
  </si>
  <si>
    <t>Clients - Retenues</t>
  </si>
  <si>
    <t>CL0018</t>
  </si>
  <si>
    <t>Agence FIRMIN</t>
  </si>
  <si>
    <t>C0023195</t>
  </si>
  <si>
    <t>FC10000465</t>
  </si>
  <si>
    <t>Projet CT96</t>
  </si>
  <si>
    <t>CL0019</t>
  </si>
  <si>
    <t>Agence GRAND</t>
  </si>
  <si>
    <t>44123456789</t>
  </si>
  <si>
    <t xml:space="preserve"> IND Qualiac</t>
  </si>
  <si>
    <t>411100 - Clients - Ventes</t>
  </si>
  <si>
    <t>1505 - Papéterie DUPIN</t>
  </si>
  <si>
    <t>CL0001 - Agence GRANET</t>
  </si>
  <si>
    <t>CL0002 - Trans Mairie</t>
  </si>
  <si>
    <t>CL0003 - Agence MALAVAL</t>
  </si>
  <si>
    <t>CL0004 - Agence CLEMENT</t>
  </si>
  <si>
    <t>CL0005 - Agence PERRON</t>
  </si>
  <si>
    <t>411700 - Clients - Retenues</t>
  </si>
  <si>
    <t>CL0018 - Agence FIRMIN</t>
  </si>
  <si>
    <t>CL0019 - Agence GRAND</t>
  </si>
  <si>
    <t>23/04/2012</t>
  </si>
  <si>
    <t>01/05/2012</t>
  </si>
  <si>
    <t>23/05/2012</t>
  </si>
  <si>
    <t>05/04/2012</t>
  </si>
  <si>
    <t>31/12/2012</t>
  </si>
  <si>
    <t>30/06/2012</t>
  </si>
  <si>
    <t>31/07/2012</t>
  </si>
  <si>
    <t>28/05/2012</t>
  </si>
  <si>
    <t>20/05/2012</t>
  </si>
  <si>
    <t>16/09/2015</t>
  </si>
  <si>
    <t>01/04/2012</t>
  </si>
  <si>
    <t>31/05/2012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</si>
</sst>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indent="1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0" fontId="0" fillId="0" borderId="0" xfId="0" pivotButton="1" applyBorder="1"/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quotePrefix="1" applyNumberFormat="1"/>
    <xf numFmtId="0" fontId="0" fillId="0" borderId="0" xfId="0" quotePrefix="1" applyNumberFormat="1"/>
  </cellXfs>
  <cellStyles count="1">
    <cellStyle name="Normal" xfId="0" builtinId="0"/>
  </cellStyles>
  <dxfs count="69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68"/>
      <tableStyleElement type="totalRow" dxfId="67"/>
      <tableStyleElement type="firstColumn" dxfId="66"/>
      <tableStyleElement type="firstRowSubheading" dxfId="65"/>
      <tableStyleElement type="secondRowSubheading" dxfId="64"/>
      <tableStyleElement type="thirdRowSubheading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00.692706250004" createdVersion="5" refreshedVersion="5" minRefreshableVersion="3" recordCount="17">
  <cacheSource type="worksheet">
    <worksheetSource ref="A3:CA999979" sheet="Donnees"/>
  </cacheSource>
  <cacheFields count="79">
    <cacheField name="Etablissement " numFmtId="0">
      <sharedItems containsBlank="1"/>
    </cacheField>
    <cacheField name="Intitulé établissement" numFmtId="0">
      <sharedItems containsBlank="1"/>
    </cacheField>
    <cacheField name="Code et intitulé établissement" numFmtId="0">
      <sharedItems containsBlank="1" count="6">
        <s v=" IND Qualiac"/>
        <m/>
        <s v="  " u="1"/>
        <s v=" xxxxxx xxxxxxxx" u="1"/>
        <s v=" XXX xxxxxx" u="1"/>
        <s v="xxxxxx xxxxxxxx" u="1"/>
      </sharedItems>
    </cacheField>
    <cacheField name="Antérieur ou Ecriture" numFmtId="0">
      <sharedItems containsBlank="1"/>
    </cacheField>
    <cacheField name="Type d'écriture " numFmtId="0">
      <sharedItems containsBlank="1" count="3">
        <s v="C"/>
        <m/>
        <s v="x" u="1"/>
      </sharedItems>
    </cacheField>
    <cacheField name="Numéro écriture" numFmtId="0">
      <sharedItems containsBlank="1" count="12">
        <m/>
        <s v="C0022788"/>
        <s v="C0027381"/>
        <s v="C0025307"/>
        <s v="C0023192"/>
        <s v="C0022615"/>
        <s v="C0023193"/>
        <s v="C0023191"/>
        <s v="C0023196"/>
        <s v="C0023194"/>
        <s v="C0023195"/>
        <s v="x" u="1"/>
      </sharedItems>
    </cacheField>
    <cacheField name="Pièce" numFmtId="0">
      <sharedItems containsBlank="1" count="12">
        <m/>
        <s v="FC12000101"/>
        <s v="FC12001364"/>
        <s v="FC12001284"/>
        <s v="FC10000462"/>
        <s v="FC10000397"/>
        <s v="FC10000463"/>
        <s v="FC10000461"/>
        <s v="FC10000466"/>
        <s v="FC10000464"/>
        <s v="FC10000465"/>
        <s v="x" u="1"/>
      </sharedItems>
    </cacheField>
    <cacheField name="Date comptable" numFmtId="0">
      <sharedItems containsBlank="1" containsMixedTypes="1" containsNumber="1" containsInteger="1" minValue="19000101" maxValue="20150101" count="7">
        <m/>
        <s v="23/04/2012"/>
        <s v="01/05/2012"/>
        <s v="23/05/2012"/>
        <s v="05/04/2012"/>
        <n v="20150101" u="1"/>
        <n v="19000101" u="1"/>
      </sharedItems>
    </cacheField>
    <cacheField name="Journal" numFmtId="0">
      <sharedItems containsBlank="1" count="3">
        <m/>
        <s v="VENTE"/>
        <s v="xxx" u="1"/>
      </sharedItems>
    </cacheField>
    <cacheField name="Etat écriture" numFmtId="0">
      <sharedItems containsBlank="1" count="3">
        <m/>
        <s v="V"/>
        <s v="x" u="1"/>
      </sharedItems>
    </cacheField>
    <cacheField name="Libellé écriture" numFmtId="0">
      <sharedItems containsBlank="1" count="12">
        <s v="Antérieur à 04 - 12"/>
        <m/>
        <s v="Agence GRANET"/>
        <s v="Projet DPE112"/>
        <s v="Projet AN25"/>
        <s v="Projet DA50"/>
        <s v="Projet BF48"/>
        <s v="Projet AR1"/>
        <s v="Projet CS74"/>
        <s v="Projet DR89"/>
        <s v="Projet CT96"/>
        <s v="xxxx" u="1"/>
      </sharedItems>
    </cacheField>
    <cacheField name="Libellé mouvement" numFmtId="0">
      <sharedItems containsNonDate="0" containsString="0" containsBlank="1"/>
    </cacheField>
    <cacheField name="Compte" numFmtId="0">
      <sharedItems containsBlank="1" count="4">
        <m/>
        <s v="411100"/>
        <s v="411700"/>
        <s v="xxxxxx" u="1"/>
      </sharedItems>
    </cacheField>
    <cacheField name="Libellé réduit compte" numFmtId="0">
      <sharedItems containsBlank="1"/>
    </cacheField>
    <cacheField name="Poste" numFmtId="0">
      <sharedItems containsNonDate="0" containsString="0" containsBlank="1"/>
    </cacheField>
    <cacheField name="Tiers" numFmtId="0">
      <sharedItems containsBlank="1"/>
    </cacheField>
    <cacheField name="Nom du tiers" numFmtId="0">
      <sharedItems containsBlank="1"/>
    </cacheField>
    <cacheField name="Nom réduit du tiers" numFmtId="0">
      <sharedItems containsBlank="1"/>
    </cacheField>
    <cacheField name="Famille du tiers" numFmtId="0">
      <sharedItems containsBlank="1"/>
    </cacheField>
    <cacheField name="Groupe du tiers" numFmtId="0">
      <sharedItems containsBlank="1"/>
    </cacheField>
    <cacheField name="Gestionnaire du tiers" numFmtId="0">
      <sharedItems containsBlank="1"/>
    </cacheField>
    <cacheField name="Code ISO du tiers" numFmtId="0">
      <sharedItems containsBlank="1"/>
    </cacheField>
    <cacheField name="Identification CEE du tiers" numFmtId="0">
      <sharedItems containsBlank="1"/>
    </cacheField>
    <cacheField name="CGRA" numFmtId="0">
      <sharedItems containsNonDate="0" containsString="0" containsBlank="1"/>
    </cacheField>
    <cacheField name="CGRB" numFmtId="0">
      <sharedItems containsNonDate="0" containsString="0" containsBlank="1"/>
    </cacheField>
    <cacheField name="Montant débit" numFmtId="4">
      <sharedItems containsString="0" containsBlank="1" containsNumber="1" minValue="0" maxValue="54850.69"/>
    </cacheField>
    <cacheField name="Montant crédit" numFmtId="4">
      <sharedItems containsString="0" containsBlank="1" containsNumber="1" minValue="0" maxValue="956.8"/>
    </cacheField>
    <cacheField name="Solde D-C" numFmtId="4">
      <sharedItems containsString="0" containsBlank="1" containsNumber="1" minValue="-956.8" maxValue="54850.69"/>
    </cacheField>
    <cacheField name="Solde C-D" numFmtId="4">
      <sharedItems containsString="0" containsBlank="1" containsNumber="1" minValue="-54850.69" maxValue="956.8"/>
    </cacheField>
    <cacheField name="Devise origine" numFmtId="0">
      <sharedItems containsBlank="1"/>
    </cacheField>
    <cacheField name="Reporting mode de change" numFmtId="0">
      <sharedItems containsNonDate="0" containsString="0" containsBlank="1"/>
    </cacheField>
    <cacheField name="Reporting date de validité" numFmtId="0">
      <sharedItems containsNonDate="0" containsString="0" containsBlank="1"/>
    </cacheField>
    <cacheField name="Reporting cours" numFmtId="164">
      <sharedItems containsString="0" containsBlank="1" containsNumber="1" containsInteger="1" minValue="0" maxValue="0"/>
    </cacheField>
    <cacheField name="Reporting montant débit" numFmtId="4">
      <sharedItems containsString="0" containsBlank="1" containsNumber="1" containsInteger="1" minValue="0" maxValue="0"/>
    </cacheField>
    <cacheField name="Reporting montant crédit" numFmtId="4">
      <sharedItems containsString="0" containsBlank="1" containsNumber="1" containsInteger="1" minValue="0" maxValue="0"/>
    </cacheField>
    <cacheField name="Reporting solde D-C" numFmtId="4">
      <sharedItems containsString="0" containsBlank="1" containsNumber="1" containsInteger="1" minValue="0" maxValue="0"/>
    </cacheField>
    <cacheField name="Reporting solde C-D" numFmtId="4">
      <sharedItems containsString="0" containsBlank="1" containsNumber="1" containsInteger="1" minValue="0" maxValue="0"/>
    </cacheField>
    <cacheField name="Devise" numFmtId="0">
      <sharedItems containsNonDate="0" containsString="0" containsBlank="1"/>
    </cacheField>
    <cacheField name="Devise mode de change" numFmtId="0">
      <sharedItems containsNonDate="0" containsString="0" containsBlank="1"/>
    </cacheField>
    <cacheField name="Devise date de validité" numFmtId="0">
      <sharedItems containsNonDate="0" containsString="0" containsBlank="1"/>
    </cacheField>
    <cacheField name="Devise cours" numFmtId="164">
      <sharedItems containsString="0" containsBlank="1" containsNumber="1" containsInteger="1" minValue="0" maxValue="0"/>
    </cacheField>
    <cacheField name="Devise montant débit" numFmtId="4">
      <sharedItems containsString="0" containsBlank="1" containsNumber="1" containsInteger="1" minValue="0" maxValue="0"/>
    </cacheField>
    <cacheField name="Devise montant crédit" numFmtId="4">
      <sharedItems containsString="0" containsBlank="1" containsNumber="1" containsInteger="1" minValue="0" maxValue="0"/>
    </cacheField>
    <cacheField name="Devise solde D-C" numFmtId="4">
      <sharedItems containsString="0" containsBlank="1" containsNumber="1" containsInteger="1" minValue="0" maxValue="0"/>
    </cacheField>
    <cacheField name="Devise solde C-D" numFmtId="4">
      <sharedItems containsString="0" containsBlank="1" containsNumber="1" containsInteger="1" minValue="0" maxValue="0"/>
    </cacheField>
    <cacheField name="Bordereau" numFmtId="4">
      <sharedItems containsNonDate="0" containsString="0" containsBlank="1"/>
    </cacheField>
    <cacheField name="Date d'échéance" numFmtId="0">
      <sharedItems containsBlank="1"/>
    </cacheField>
    <cacheField name="Date d'émission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NonDate="0" containsString="0" containsBlank="1"/>
    </cacheField>
    <cacheField name="Paramètre 1 écriture" numFmtId="0">
      <sharedItems containsNonDate="0" containsString="0" containsBlank="1"/>
    </cacheField>
    <cacheField name="Paramètre 2 écriture" numFmtId="0">
      <sharedItems containsNonDate="0" containsString="0" containsBlank="1"/>
    </cacheField>
    <cacheField name="Paramètre 3 écriture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Dossier mouvement" numFmtId="0">
      <sharedItems containsNonDate="0" containsString="0" containsBlank="1"/>
    </cacheField>
    <cacheField name="Libellé complémentaire mvt" numFmtId="0">
      <sharedItems containsBlank="1"/>
    </cacheField>
    <cacheField name="Numéro échéance pièce " numFmtId="1">
      <sharedItems containsString="0" containsBlank="1" containsNumber="1" containsInteger="1" minValue="0" maxValue="3"/>
    </cacheField>
    <cacheField name="Code lettrage" numFmtId="0">
      <sharedItems containsBlank="1"/>
    </cacheField>
    <cacheField name="Unité oeuvre" numFmtId="0">
      <sharedItems containsNonDate="0" containsString="0" containsBlank="1"/>
    </cacheField>
    <cacheField name="Quantité unité oeuvre " numFmtId="2">
      <sharedItems containsString="0" containsBlank="1" containsNumber="1" containsInteger="1" minValue="0" maxValue="0"/>
    </cacheField>
    <cacheField name="TVA" numFmtId="0">
      <sharedItems containsNonDate="0" containsString="0" containsBlank="1"/>
    </cacheField>
    <cacheField name="Paramètre 1 du mouvement" numFmtId="0">
      <sharedItems containsNonDate="0" containsString="0" containsBlank="1"/>
    </cacheField>
    <cacheField name="Paramètre 2 du mouvement" numFmtId="0">
      <sharedItems containsBlank="1"/>
    </cacheField>
    <cacheField name="Paramètre 3 du mouvement" numFmtId="0">
      <sharedItems containsNonDate="0" containsString="0"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6">
        <s v="411100 - Clients - Ventes"/>
        <s v="411700 - Clients - Retenues"/>
        <m/>
        <s v="x - xxxx" u="1"/>
        <s v=" - " u="1"/>
        <s v="x - x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12">
        <s v="1505 - Papéterie DUPIN"/>
        <s v="CL0001 - Agence GRANET"/>
        <s v="CL0002 - Trans Mairie"/>
        <s v="CL0003 - Agence MALAVAL"/>
        <s v="CL0004 - Agence CLEMENT"/>
        <s v="CL0005 - Agence PERRON"/>
        <s v="CL0018 - Agence FIRMIN"/>
        <s v="CL0019 - Agence GRAND"/>
        <m/>
        <s v="sdfsf - x" u="1"/>
        <s v=" - " u="1"/>
        <s v="x - x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3772.84"/>
    <n v="0"/>
    <n v="3772.84"/>
    <n v="-3772.84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1505"/>
    <s v="Papéterie DUPIN"/>
    <x v="0"/>
    <m/>
    <m/>
    <s v=" - "/>
    <m/>
    <m/>
    <s v=" - "/>
  </r>
  <r>
    <s v="IND"/>
    <s v="Qualiac"/>
    <x v="0"/>
    <s v="E"/>
    <x v="0"/>
    <x v="1"/>
    <x v="1"/>
    <x v="1"/>
    <x v="1"/>
    <x v="1"/>
    <x v="1"/>
    <m/>
    <x v="1"/>
    <s v="Clients - Ventes"/>
    <m/>
    <s v="1505"/>
    <s v="Papéterie DUPIN long0"/>
    <s v="Papéterie DUPIN"/>
    <m/>
    <s v="AMONT"/>
    <s v="PR"/>
    <s v="FR"/>
    <s v="13140732015"/>
    <m/>
    <m/>
    <n v="482.4"/>
    <n v="0"/>
    <n v="482.4"/>
    <n v="-482.4"/>
    <s v="EUR"/>
    <m/>
    <m/>
    <n v="0"/>
    <n v="0"/>
    <n v="0"/>
    <n v="0"/>
    <n v="0"/>
    <m/>
    <m/>
    <m/>
    <n v="0"/>
    <n v="0"/>
    <n v="0"/>
    <n v="0"/>
    <n v="0"/>
    <m/>
    <s v="31/12/2012"/>
    <m/>
    <m/>
    <m/>
    <s v="FC"/>
    <m/>
    <m/>
    <m/>
    <m/>
    <s v="PR"/>
    <s v="20/05/2012"/>
    <m/>
    <m/>
    <n v="1"/>
    <m/>
    <m/>
    <n v="0"/>
    <m/>
    <m/>
    <s v="FIFI"/>
    <m/>
    <s v="411100"/>
    <s v="Clients - Ventes"/>
    <x v="0"/>
    <s v="1505"/>
    <s v="Papéterie DUPIN"/>
    <x v="0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54850.69"/>
    <n v="0"/>
    <n v="54850.69"/>
    <n v="-54850.69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1"/>
    <s v="Agence GRANET"/>
    <x v="1"/>
    <m/>
    <m/>
    <s v=" - "/>
    <m/>
    <m/>
    <s v=" - "/>
  </r>
  <r>
    <s v="IND"/>
    <s v="Qualiac"/>
    <x v="0"/>
    <s v="E"/>
    <x v="0"/>
    <x v="2"/>
    <x v="2"/>
    <x v="2"/>
    <x v="1"/>
    <x v="1"/>
    <x v="2"/>
    <m/>
    <x v="1"/>
    <s v="Clients - Ventes"/>
    <m/>
    <s v="CL0001"/>
    <s v="Agence GRANET"/>
    <s v="Agence GRANET"/>
    <s v="IND"/>
    <s v="I"/>
    <s v="PR"/>
    <s v="FR"/>
    <s v="78956398454"/>
    <m/>
    <m/>
    <n v="12480"/>
    <n v="0"/>
    <n v="12480"/>
    <n v="-12480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7380"/>
    <s v="FC"/>
    <m/>
    <m/>
    <m/>
    <m/>
    <s v="PR"/>
    <s v="23/05/2012"/>
    <m/>
    <m/>
    <n v="1"/>
    <m/>
    <m/>
    <n v="0"/>
    <m/>
    <m/>
    <m/>
    <m/>
    <s v="411100"/>
    <s v="Clients - Ventes"/>
    <x v="0"/>
    <s v="CL0001"/>
    <s v="Agence GRANET"/>
    <x v="1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5000"/>
    <n v="0"/>
    <n v="5000"/>
    <n v="-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2"/>
    <s v="Trans Mairie"/>
    <x v="2"/>
    <m/>
    <m/>
    <s v=" - "/>
    <m/>
    <m/>
    <s v=" - "/>
  </r>
  <r>
    <s v="IND"/>
    <s v="Qualiac"/>
    <x v="0"/>
    <s v="E"/>
    <x v="0"/>
    <x v="3"/>
    <x v="3"/>
    <x v="3"/>
    <x v="1"/>
    <x v="1"/>
    <x v="3"/>
    <m/>
    <x v="1"/>
    <s v="Clients - Ventes"/>
    <m/>
    <s v="CL0002"/>
    <s v="Tiers transfert Mairie"/>
    <s v="Trans Mairie"/>
    <s v="IND"/>
    <s v="M"/>
    <s v="PR"/>
    <s v="ES"/>
    <s v="78945612378"/>
    <m/>
    <m/>
    <n v="8514.76"/>
    <n v="0"/>
    <n v="8514.76"/>
    <n v="-8514.76"/>
    <s v="EUR"/>
    <m/>
    <m/>
    <n v="0"/>
    <n v="0"/>
    <n v="0"/>
    <n v="0"/>
    <n v="0"/>
    <m/>
    <m/>
    <m/>
    <n v="0"/>
    <n v="0"/>
    <n v="0"/>
    <n v="0"/>
    <n v="0"/>
    <m/>
    <s v="31/07/2012"/>
    <m/>
    <m/>
    <s v="REF1284"/>
    <s v="FC"/>
    <m/>
    <m/>
    <m/>
    <m/>
    <s v="PR"/>
    <s v="23/05/2012"/>
    <m/>
    <s v="Migration"/>
    <n v="1"/>
    <s v="41"/>
    <m/>
    <n v="0"/>
    <m/>
    <m/>
    <m/>
    <m/>
    <s v="411100"/>
    <s v="Clients - Ventes"/>
    <x v="0"/>
    <s v="CL0002"/>
    <s v="Trans Mairie"/>
    <x v="2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15000"/>
    <n v="0"/>
    <n v="15000"/>
    <n v="-1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3"/>
    <s v="Agence MALAVAL"/>
    <x v="3"/>
    <m/>
    <m/>
    <s v=" - "/>
    <m/>
    <m/>
    <s v=" - "/>
  </r>
  <r>
    <s v="IND"/>
    <s v="Qualiac"/>
    <x v="0"/>
    <s v="E"/>
    <x v="0"/>
    <x v="4"/>
    <x v="4"/>
    <x v="3"/>
    <x v="1"/>
    <x v="1"/>
    <x v="4"/>
    <m/>
    <x v="1"/>
    <s v="Clients - Ventes"/>
    <m/>
    <s v="CL0003"/>
    <s v="Agence MALAVAL"/>
    <s v="Agence MALAVAL"/>
    <s v="MED"/>
    <s v="M"/>
    <s v="PR"/>
    <s v="FR"/>
    <s v="01234567890"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m/>
    <m/>
    <m/>
    <s v="C0023191"/>
    <s v="FC"/>
    <m/>
    <m/>
    <m/>
    <m/>
    <s v="PR"/>
    <s v="28/05/2012"/>
    <m/>
    <s v="Assistance technique"/>
    <n v="1"/>
    <m/>
    <m/>
    <n v="0"/>
    <m/>
    <m/>
    <m/>
    <m/>
    <s v="411100"/>
    <s v="Clients - Ventes"/>
    <x v="0"/>
    <s v="CL0003"/>
    <s v="Agence MALAVAL"/>
    <x v="3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30000"/>
    <n v="0"/>
    <n v="30000"/>
    <n v="-30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E"/>
    <x v="0"/>
    <x v="5"/>
    <x v="5"/>
    <x v="4"/>
    <x v="1"/>
    <x v="1"/>
    <x v="5"/>
    <m/>
    <x v="1"/>
    <s v="Clients - Ventes"/>
    <m/>
    <s v="CL0004"/>
    <s v="Agence CLEMENT"/>
    <s v="Agence CLEMENT"/>
    <s v="IND"/>
    <s v="M"/>
    <s v="PR"/>
    <s v="FR"/>
    <s v="12785556666"/>
    <m/>
    <m/>
    <n v="0"/>
    <n v="956.8"/>
    <n v="-956.8"/>
    <n v="956.8"/>
    <s v="EUR"/>
    <m/>
    <m/>
    <n v="0"/>
    <n v="0"/>
    <n v="0"/>
    <n v="0"/>
    <n v="0"/>
    <m/>
    <m/>
    <m/>
    <n v="0"/>
    <n v="0"/>
    <n v="0"/>
    <n v="0"/>
    <n v="0"/>
    <m/>
    <s v="30/06/2012"/>
    <m/>
    <m/>
    <m/>
    <s v="AC"/>
    <m/>
    <m/>
    <m/>
    <m/>
    <s v="PR"/>
    <s v="28/05/2012"/>
    <m/>
    <m/>
    <n v="1"/>
    <m/>
    <m/>
    <n v="0"/>
    <m/>
    <m/>
    <s v="FIFI"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E"/>
    <x v="0"/>
    <x v="6"/>
    <x v="6"/>
    <x v="3"/>
    <x v="1"/>
    <x v="1"/>
    <x v="6"/>
    <m/>
    <x v="1"/>
    <s v="Clients - Ventes"/>
    <m/>
    <s v="CL0004"/>
    <s v="Agence CLEMENT"/>
    <s v="Agence CLEMENT"/>
    <s v="IND"/>
    <s v="M"/>
    <s v="PR"/>
    <s v="FR"/>
    <s v="12785556666"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3192"/>
    <s v="FF"/>
    <m/>
    <m/>
    <m/>
    <m/>
    <s v="PR"/>
    <s v="23/05/2012"/>
    <m/>
    <m/>
    <n v="1"/>
    <s v="13"/>
    <m/>
    <n v="0"/>
    <m/>
    <m/>
    <m/>
    <m/>
    <s v="411100"/>
    <s v="Clients - Ventes"/>
    <x v="0"/>
    <s v="CL0004"/>
    <s v="Agence CLEMENT"/>
    <x v="4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m/>
    <m/>
    <m/>
    <m/>
    <m/>
    <m/>
    <m/>
    <m/>
    <m/>
    <n v="25000"/>
    <n v="0"/>
    <n v="25000"/>
    <n v="-25000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n v="0"/>
    <m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7"/>
    <x v="7"/>
    <x v="3"/>
    <x v="1"/>
    <x v="1"/>
    <x v="7"/>
    <m/>
    <x v="1"/>
    <s v="Clients - Ventes"/>
    <m/>
    <s v="CL0005"/>
    <s v="Agence PERRON"/>
    <s v="Agence PERRON"/>
    <s v="MED"/>
    <s v="I"/>
    <s v="PR"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0"/>
    <s v="FF"/>
    <m/>
    <m/>
    <m/>
    <m/>
    <s v="PR"/>
    <s v="23/05/2012"/>
    <m/>
    <m/>
    <n v="1"/>
    <s v="13"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8"/>
    <x v="8"/>
    <x v="3"/>
    <x v="1"/>
    <x v="1"/>
    <x v="8"/>
    <m/>
    <x v="1"/>
    <s v="Clients - Ventes"/>
    <m/>
    <s v="CL0005"/>
    <s v="Agence PERRON"/>
    <s v="Agence PERRON"/>
    <s v="MED"/>
    <s v="I"/>
    <s v="PR"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1"/>
    <s v="FC"/>
    <m/>
    <m/>
    <m/>
    <m/>
    <s v="PR"/>
    <s v="23/05/2012"/>
    <m/>
    <m/>
    <n v="1"/>
    <s v="9"/>
    <m/>
    <n v="0"/>
    <m/>
    <m/>
    <m/>
    <m/>
    <s v="411100"/>
    <s v="Clients - Ventes"/>
    <x v="0"/>
    <s v="CL0005"/>
    <s v="Agence PERRON"/>
    <x v="5"/>
    <m/>
    <m/>
    <s v=" - "/>
    <m/>
    <m/>
    <s v=" - "/>
  </r>
  <r>
    <s v="IND"/>
    <s v="Qualiac"/>
    <x v="0"/>
    <s v="E"/>
    <x v="0"/>
    <x v="9"/>
    <x v="9"/>
    <x v="3"/>
    <x v="1"/>
    <x v="1"/>
    <x v="9"/>
    <m/>
    <x v="2"/>
    <s v="Clients - Retenues"/>
    <m/>
    <s v="CL0018"/>
    <s v="Agence FIRMIN"/>
    <s v="Agence FIRMIN"/>
    <m/>
    <s v="I"/>
    <m/>
    <m/>
    <m/>
    <m/>
    <m/>
    <n v="48563.58"/>
    <n v="0"/>
    <n v="48563.58"/>
    <n v="-48563.58"/>
    <s v="EUR"/>
    <m/>
    <m/>
    <n v="0"/>
    <n v="0"/>
    <n v="0"/>
    <n v="0"/>
    <n v="0"/>
    <m/>
    <m/>
    <m/>
    <n v="0"/>
    <n v="0"/>
    <n v="0"/>
    <n v="0"/>
    <n v="0"/>
    <m/>
    <s v="30/06/2012"/>
    <m/>
    <m/>
    <s v="C0023193"/>
    <s v="FF"/>
    <m/>
    <m/>
    <m/>
    <m/>
    <s v="PR"/>
    <s v="23/05/2012"/>
    <m/>
    <m/>
    <n v="3"/>
    <m/>
    <m/>
    <n v="0"/>
    <m/>
    <m/>
    <m/>
    <m/>
    <s v="411700"/>
    <s v="Clients - Retenues"/>
    <x v="1"/>
    <s v="CL0018"/>
    <s v="Agence FIRMIN"/>
    <x v="6"/>
    <m/>
    <m/>
    <s v=" - "/>
    <m/>
    <m/>
    <s v=" - "/>
  </r>
  <r>
    <s v="IND"/>
    <s v="Qualiac"/>
    <x v="0"/>
    <s v="E"/>
    <x v="0"/>
    <x v="10"/>
    <x v="10"/>
    <x v="3"/>
    <x v="1"/>
    <x v="1"/>
    <x v="10"/>
    <m/>
    <x v="2"/>
    <s v="Clients - Retenues"/>
    <m/>
    <s v="CL0019"/>
    <s v="Agence GRAND"/>
    <s v="Agence GRAND"/>
    <m/>
    <s v="I"/>
    <m/>
    <s v="FR"/>
    <s v="44123456789"/>
    <m/>
    <m/>
    <n v="741.69"/>
    <n v="0"/>
    <n v="741.69"/>
    <n v="-741.69"/>
    <s v="EUR"/>
    <m/>
    <m/>
    <n v="0"/>
    <n v="0"/>
    <n v="0"/>
    <n v="0"/>
    <n v="0"/>
    <m/>
    <m/>
    <m/>
    <n v="0"/>
    <n v="0"/>
    <n v="0"/>
    <n v="0"/>
    <n v="0"/>
    <m/>
    <s v="31/07/2012"/>
    <m/>
    <m/>
    <s v="C0023194"/>
    <s v="FF"/>
    <m/>
    <m/>
    <m/>
    <m/>
    <s v="PR"/>
    <s v="23/05/2012"/>
    <m/>
    <m/>
    <n v="3"/>
    <m/>
    <m/>
    <n v="0"/>
    <m/>
    <m/>
    <m/>
    <m/>
    <s v="411700"/>
    <s v="Clients - Retenues"/>
    <x v="1"/>
    <s v="CL0019"/>
    <s v="Agence GRAND"/>
    <x v="7"/>
    <m/>
    <m/>
    <s v=" - "/>
    <m/>
    <m/>
    <s v=" - "/>
  </r>
  <r>
    <m/>
    <m/>
    <x v="1"/>
    <m/>
    <x v="1"/>
    <x v="0"/>
    <x v="0"/>
    <x v="0"/>
    <x v="0"/>
    <x v="0"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0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N35" firstHeaderRow="1" firstDataRow="2" firstDataCol="9"/>
  <pivotFields count="79">
    <pivotField compact="0" outline="0" showAll="0"/>
    <pivotField compact="0" outline="0" showAll="0"/>
    <pivotField axis="axisRow" showAll="0">
      <items count="7">
        <item m="1" x="5"/>
        <item x="1"/>
        <item m="1" x="3"/>
        <item x="0"/>
        <item m="1" x="4"/>
        <item m="1" x="2"/>
        <item t="default"/>
      </items>
    </pivotField>
    <pivotField compact="0" outline="0" showAll="0"/>
    <pivotField axis="axisRow" compact="0" outline="0" showAll="0" defaultSubtotal="0">
      <items count="3">
        <item m="1" x="2"/>
        <item n=" " x="1"/>
        <item x="0"/>
      </items>
    </pivotField>
    <pivotField axis="axisRow" compact="0" outline="0" showAll="0" defaultSubtotal="0">
      <items count="12">
        <item m="1" x="11"/>
        <item n=" "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2">
        <item m="1" x="11"/>
        <item n=" "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7">
        <item m="1" x="6"/>
        <item n=" " x="0"/>
        <item m="1" x="5"/>
        <item x="1"/>
        <item x="2"/>
        <item x="3"/>
        <item x="4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12">
        <item m="1" x="11"/>
        <item n=" " x="1"/>
        <item x="0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/>
    <pivotField axis="axisRow" compact="0" outline="0" showAll="0" defaultSubtotal="0">
      <items count="4">
        <item n=" " x="0"/>
        <item m="1" x="3"/>
        <item x="1"/>
        <item x="2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7">
        <item m="1" x="5"/>
        <item x="2"/>
        <item m="1" x="3"/>
        <item x="0"/>
        <item x="1"/>
        <item m="1" x="4"/>
        <item t="default"/>
      </items>
    </pivotField>
    <pivotField compact="0" outline="0" showAll="0"/>
    <pivotField compact="0" outline="0" showAll="0"/>
    <pivotField axis="axisRow" compact="0" showAll="0">
      <items count="13">
        <item m="1" x="11"/>
        <item x="8"/>
        <item m="1" x="9"/>
        <item x="0"/>
        <item x="1"/>
        <item x="2"/>
        <item x="3"/>
        <item x="4"/>
        <item x="5"/>
        <item x="6"/>
        <item x="7"/>
        <item m="1"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2"/>
    <field x="69"/>
    <field x="72"/>
    <field x="5"/>
    <field x="7"/>
    <field x="6"/>
    <field x="8"/>
    <field x="9"/>
    <field x="10"/>
    <field x="12"/>
    <field x="4"/>
  </rowFields>
  <rowItems count="28">
    <i>
      <x v="3"/>
    </i>
    <i r="1">
      <x v="3"/>
    </i>
    <i r="2">
      <x v="3"/>
    </i>
    <i r="3">
      <x v="1"/>
      <x v="1"/>
      <x v="1"/>
      <x v="1"/>
      <x v="1"/>
      <x v="2"/>
      <x/>
      <x v="2"/>
    </i>
    <i r="3">
      <x v="2"/>
      <x v="3"/>
      <x v="2"/>
      <x v="2"/>
      <x v="2"/>
      <x v="1"/>
      <x v="2"/>
      <x v="2"/>
    </i>
    <i r="2">
      <x v="4"/>
    </i>
    <i r="3">
      <x v="1"/>
      <x v="1"/>
      <x v="1"/>
      <x v="1"/>
      <x v="1"/>
      <x v="2"/>
      <x/>
      <x v="2"/>
    </i>
    <i r="3">
      <x v="3"/>
      <x v="4"/>
      <x v="3"/>
      <x v="2"/>
      <x v="2"/>
      <x v="3"/>
      <x v="2"/>
      <x v="2"/>
    </i>
    <i r="2">
      <x v="5"/>
    </i>
    <i r="3">
      <x v="1"/>
      <x v="1"/>
      <x v="1"/>
      <x v="1"/>
      <x v="1"/>
      <x v="2"/>
      <x/>
      <x v="2"/>
    </i>
    <i r="3">
      <x v="4"/>
      <x v="5"/>
      <x v="4"/>
      <x v="2"/>
      <x v="2"/>
      <x v="4"/>
      <x v="2"/>
      <x v="2"/>
    </i>
    <i r="2">
      <x v="6"/>
    </i>
    <i r="3">
      <x v="1"/>
      <x v="1"/>
      <x v="1"/>
      <x v="1"/>
      <x v="1"/>
      <x v="2"/>
      <x/>
      <x v="2"/>
    </i>
    <i r="3">
      <x v="5"/>
      <x v="5"/>
      <x v="5"/>
      <x v="2"/>
      <x v="2"/>
      <x v="5"/>
      <x v="2"/>
      <x v="2"/>
    </i>
    <i r="2">
      <x v="7"/>
    </i>
    <i r="3">
      <x v="1"/>
      <x v="1"/>
      <x v="1"/>
      <x v="1"/>
      <x v="1"/>
      <x v="2"/>
      <x/>
      <x v="2"/>
    </i>
    <i r="3">
      <x v="6"/>
      <x v="6"/>
      <x v="6"/>
      <x v="2"/>
      <x v="2"/>
      <x v="6"/>
      <x v="2"/>
      <x v="2"/>
    </i>
    <i r="3">
      <x v="7"/>
      <x v="5"/>
      <x v="7"/>
      <x v="2"/>
      <x v="2"/>
      <x v="7"/>
      <x v="2"/>
      <x v="2"/>
    </i>
    <i r="2">
      <x v="8"/>
    </i>
    <i r="3">
      <x v="1"/>
      <x v="1"/>
      <x v="1"/>
      <x v="1"/>
      <x v="1"/>
      <x v="2"/>
      <x/>
      <x v="2"/>
    </i>
    <i r="3">
      <x v="8"/>
      <x v="5"/>
      <x v="8"/>
      <x v="2"/>
      <x v="2"/>
      <x v="8"/>
      <x v="2"/>
      <x v="2"/>
    </i>
    <i r="3">
      <x v="9"/>
      <x v="5"/>
      <x v="9"/>
      <x v="2"/>
      <x v="2"/>
      <x v="9"/>
      <x v="2"/>
      <x v="2"/>
    </i>
    <i r="1">
      <x v="4"/>
    </i>
    <i r="2">
      <x v="9"/>
    </i>
    <i r="3">
      <x v="10"/>
      <x v="5"/>
      <x v="10"/>
      <x v="2"/>
      <x v="2"/>
      <x v="10"/>
      <x v="3"/>
      <x v="2"/>
    </i>
    <i r="2">
      <x v="10"/>
    </i>
    <i r="3">
      <x v="11"/>
      <x v="5"/>
      <x v="11"/>
      <x v="2"/>
      <x v="2"/>
      <x v="11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25" baseField="54" baseItem="0" numFmtId="4"/>
    <dataField name="Somme de Montant crédit" fld="26" baseField="54" baseItem="0" numFmtId="4"/>
    <dataField name="Somme de Solde D-C" fld="27" baseField="61" baseItem="0" numFmtId="4"/>
    <dataField name="Somme de Solde C-D" fld="28" baseField="61" baseItem="0" numFmtId="4"/>
  </dataFields>
  <formats count="21">
    <format dxfId="62">
      <pivotArea outline="0" collapsedLevelsAreSubtotals="1" fieldPosition="0"/>
    </format>
    <format dxfId="61">
      <pivotArea dataOnly="0" labelOnly="1" grandRow="1" outline="0" fieldPosition="0"/>
    </format>
    <format dxfId="60">
      <pivotArea field="12" type="button" dataOnly="0" labelOnly="1" outline="0" axis="axisRow" fieldPosition="9"/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outline="0" fieldPosition="0">
        <references count="1">
          <reference field="4294967294" count="1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outline="0" fieldPosition="0">
        <references count="1">
          <reference field="4294967294" count="1">
            <x v="3"/>
          </reference>
        </references>
      </pivotArea>
    </format>
    <format dxfId="55">
      <pivotArea dataOnly="0" labelOnly="1" outline="0" fieldPosition="0">
        <references count="5">
          <reference field="2" count="1" selected="0">
            <x v="2"/>
          </reference>
          <reference field="5" count="0" selected="0"/>
          <reference field="7" count="0"/>
          <reference field="69" count="1" selected="0">
            <x v="0"/>
          </reference>
          <reference field="72" count="1" selected="0">
            <x v="0"/>
          </reference>
        </references>
      </pivotArea>
    </format>
    <format dxfId="54">
      <pivotArea dataOnly="0" labelOnly="1" fieldPosition="0">
        <references count="1">
          <reference field="7" count="0"/>
        </references>
      </pivotArea>
    </format>
    <format dxfId="53">
      <pivotArea dataOnly="0" labelOnly="1" fieldPosition="0">
        <references count="1">
          <reference field="8" count="0"/>
        </references>
      </pivotArea>
    </format>
    <format dxfId="52">
      <pivotArea dataOnly="0" labelOnly="1" outline="0" fieldPosition="0">
        <references count="6">
          <reference field="2" count="1" selected="0">
            <x v="2"/>
          </reference>
          <reference field="5" count="0" selected="0"/>
          <reference field="6" count="0"/>
          <reference field="7" count="0" selected="0"/>
          <reference field="69" count="1" selected="0">
            <x v="0"/>
          </reference>
          <reference field="72" count="1" selected="0">
            <x v="0"/>
          </reference>
        </references>
      </pivotArea>
    </format>
    <format dxfId="51">
      <pivotArea dataOnly="0" labelOnly="1" fieldPosition="0">
        <references count="1">
          <reference field="6" count="0"/>
        </references>
      </pivotArea>
    </format>
    <format dxfId="50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9" count="1" selected="0">
            <x v="0"/>
          </reference>
          <reference field="72" count="1" selected="0">
            <x v="2"/>
          </reference>
        </references>
      </pivotArea>
    </format>
    <format dxfId="49">
      <pivotArea dataOnly="0" labelOnly="1" outline="0" fieldPosition="0">
        <references count="8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/>
          <reference field="69" count="1" selected="0">
            <x v="0"/>
          </reference>
          <reference field="72" count="1" selected="0">
            <x v="0"/>
          </reference>
        </references>
      </pivotArea>
    </format>
    <format dxfId="48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69" count="1" selected="0">
            <x v="0"/>
          </reference>
          <reference field="72" count="1" selected="0">
            <x v="0"/>
          </reference>
        </references>
      </pivotArea>
    </format>
    <format dxfId="47">
      <pivotArea dataOnly="0" labelOnly="1" fieldPosition="0">
        <references count="1">
          <reference field="10" count="0"/>
        </references>
      </pivotArea>
    </format>
    <format dxfId="46">
      <pivotArea dataOnly="0" labelOnly="1" fieldPosition="0">
        <references count="1">
          <reference field="9" count="0"/>
        </references>
      </pivotArea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outline="0" fieldPosition="0">
        <references count="1">
          <reference field="4" count="0"/>
        </references>
      </pivotArea>
    </format>
    <format dxfId="43">
      <pivotArea dataOnly="0" outline="0" fieldPosition="0">
        <references count="1">
          <reference field="5" count="0"/>
        </references>
      </pivotArea>
    </format>
    <format dxfId="42">
      <pivotArea dataOnly="0" labelOnly="1" fieldPosition="0">
        <references count="1">
          <reference field="12" count="0"/>
        </references>
      </pivotArea>
    </format>
  </formats>
  <pivotTableStyleInfo name="EBLA" showRowHeaders="1" showColHeaders="0" showRowStripes="0" showColStripes="0" showLastColumn="1"/>
  <filters count="1">
    <filter fld="69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11.42578125" customWidth="1" collapsed="1"/>
    <col min="3" max="4" width="12.7109375" customWidth="1" collapsed="1"/>
    <col min="5" max="5" width="15.7109375" customWidth="1" collapsed="1"/>
    <col min="6" max="6" width="10.7109375" customWidth="1" collapsed="1"/>
    <col min="7" max="7" width="6.7109375" customWidth="1" collapsed="1"/>
    <col min="8" max="8" width="34.7109375" customWidth="1" collapsed="1"/>
    <col min="9" max="9" width="15.7109375" customWidth="1" collapsed="1"/>
    <col min="10" max="10" width="5.7109375" customWidth="1" collapsed="1"/>
    <col min="11" max="14" width="18.7109375" customWidth="1" collapsed="1"/>
  </cols>
  <sheetData>
    <row r="1" spans="2:14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 t="str">
        <f>CONCATENATE("Edité au : ",Donnees!F1)</f>
        <v>Edité au : 16/09/2015</v>
      </c>
    </row>
    <row r="2" spans="2:14" x14ac:dyDescent="0.25">
      <c r="B2" s="24" t="str">
        <f>CONCATENATE("Grand livre des tiers du ",Donnees!B2," au ",Donnees!C2)</f>
        <v>Grand livre des tiers du 01/04/2012 au 31/05/2012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x14ac:dyDescent="0.25">
      <c r="B4" s="22"/>
      <c r="C4" s="22" t="s">
        <v>85</v>
      </c>
      <c r="D4" s="22" t="s">
        <v>69</v>
      </c>
      <c r="E4" s="22" t="s">
        <v>27</v>
      </c>
      <c r="F4" s="22" t="s">
        <v>28</v>
      </c>
      <c r="G4" s="22" t="s">
        <v>86</v>
      </c>
      <c r="H4" s="22" t="s">
        <v>87</v>
      </c>
      <c r="I4" s="22" t="s">
        <v>0</v>
      </c>
      <c r="J4" s="22" t="s">
        <v>88</v>
      </c>
      <c r="K4" s="22" t="s">
        <v>15</v>
      </c>
      <c r="L4" s="22" t="s">
        <v>16</v>
      </c>
      <c r="M4" s="22" t="s">
        <v>21</v>
      </c>
      <c r="N4" s="22" t="s">
        <v>22</v>
      </c>
    </row>
    <row r="5" spans="2:14" ht="15.75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" hidden="1" customHeight="1" x14ac:dyDescent="0.25">
      <c r="K6" s="2" t="s">
        <v>84</v>
      </c>
    </row>
    <row r="7" spans="2:14" hidden="1" x14ac:dyDescent="0.25">
      <c r="B7" s="2" t="s">
        <v>1</v>
      </c>
      <c r="C7" s="2" t="s">
        <v>26</v>
      </c>
      <c r="D7" s="2" t="s">
        <v>4</v>
      </c>
      <c r="E7" s="2" t="s">
        <v>27</v>
      </c>
      <c r="F7" s="2" t="s">
        <v>28</v>
      </c>
      <c r="G7" s="2" t="s">
        <v>29</v>
      </c>
      <c r="H7" s="2" t="s">
        <v>30</v>
      </c>
      <c r="I7" s="18" t="s">
        <v>0</v>
      </c>
      <c r="J7" s="2" t="s">
        <v>25</v>
      </c>
      <c r="K7" t="s">
        <v>65</v>
      </c>
      <c r="L7" t="s">
        <v>66</v>
      </c>
      <c r="M7" t="s">
        <v>78</v>
      </c>
      <c r="N7" t="s">
        <v>79</v>
      </c>
    </row>
    <row r="8" spans="2:14" x14ac:dyDescent="0.25">
      <c r="B8" s="3" t="s">
        <v>185</v>
      </c>
      <c r="K8" s="5">
        <v>398660.28</v>
      </c>
      <c r="L8" s="5">
        <v>956.8</v>
      </c>
      <c r="M8" s="5">
        <v>397703.48000000004</v>
      </c>
      <c r="N8" s="5">
        <v>-397703.48000000004</v>
      </c>
    </row>
    <row r="9" spans="2:14" x14ac:dyDescent="0.25">
      <c r="B9" s="4" t="s">
        <v>186</v>
      </c>
      <c r="K9" s="5">
        <v>349355.01</v>
      </c>
      <c r="L9" s="5">
        <v>956.8</v>
      </c>
      <c r="M9" s="5">
        <v>348398.21</v>
      </c>
      <c r="N9" s="5">
        <v>-348398.21</v>
      </c>
    </row>
    <row r="10" spans="2:14" x14ac:dyDescent="0.25">
      <c r="B10" s="14" t="s">
        <v>187</v>
      </c>
      <c r="K10" s="5">
        <v>4255.24</v>
      </c>
      <c r="L10" s="5">
        <v>0</v>
      </c>
      <c r="M10" s="5">
        <v>4255.24</v>
      </c>
      <c r="N10" s="5">
        <v>-4255.24</v>
      </c>
    </row>
    <row r="11" spans="2:14" x14ac:dyDescent="0.25">
      <c r="C11" s="16" t="s">
        <v>89</v>
      </c>
      <c r="D11" s="16" t="s">
        <v>89</v>
      </c>
      <c r="E11" s="16" t="s">
        <v>89</v>
      </c>
      <c r="F11" s="16" t="s">
        <v>89</v>
      </c>
      <c r="G11" s="16" t="s">
        <v>89</v>
      </c>
      <c r="H11" s="16" t="s">
        <v>104</v>
      </c>
      <c r="I11" s="16" t="s">
        <v>89</v>
      </c>
      <c r="J11" s="16" t="s">
        <v>103</v>
      </c>
      <c r="K11" s="17">
        <v>3772.84</v>
      </c>
      <c r="L11" s="17">
        <v>0</v>
      </c>
      <c r="M11" s="17">
        <v>3772.84</v>
      </c>
      <c r="N11" s="17">
        <v>-3772.84</v>
      </c>
    </row>
    <row r="12" spans="2:14" x14ac:dyDescent="0.25">
      <c r="C12" s="16" t="s">
        <v>112</v>
      </c>
      <c r="D12" s="16" t="s">
        <v>196</v>
      </c>
      <c r="E12" s="16" t="s">
        <v>113</v>
      </c>
      <c r="F12" s="16" t="s">
        <v>114</v>
      </c>
      <c r="G12" s="16" t="s">
        <v>115</v>
      </c>
      <c r="H12" s="16" t="s">
        <v>89</v>
      </c>
      <c r="I12" s="16" t="s">
        <v>105</v>
      </c>
      <c r="J12" s="16" t="s">
        <v>103</v>
      </c>
      <c r="K12" s="17">
        <v>482.4</v>
      </c>
      <c r="L12" s="17">
        <v>0</v>
      </c>
      <c r="M12" s="17">
        <v>482.4</v>
      </c>
      <c r="N12" s="17">
        <v>-482.4</v>
      </c>
    </row>
    <row r="13" spans="2:14" x14ac:dyDescent="0.25">
      <c r="B13" s="14" t="s">
        <v>188</v>
      </c>
      <c r="K13" s="5">
        <v>67330.69</v>
      </c>
      <c r="L13" s="5">
        <v>0</v>
      </c>
      <c r="M13" s="5">
        <v>67330.69</v>
      </c>
      <c r="N13" s="5">
        <v>-67330.69</v>
      </c>
    </row>
    <row r="14" spans="2:14" x14ac:dyDescent="0.25">
      <c r="C14" s="16" t="s">
        <v>89</v>
      </c>
      <c r="D14" s="16" t="s">
        <v>89</v>
      </c>
      <c r="E14" s="16" t="s">
        <v>89</v>
      </c>
      <c r="F14" s="16" t="s">
        <v>89</v>
      </c>
      <c r="G14" s="16" t="s">
        <v>89</v>
      </c>
      <c r="H14" s="16" t="s">
        <v>104</v>
      </c>
      <c r="I14" s="16" t="s">
        <v>89</v>
      </c>
      <c r="J14" s="16" t="s">
        <v>103</v>
      </c>
      <c r="K14" s="17">
        <v>54850.69</v>
      </c>
      <c r="L14" s="17">
        <v>0</v>
      </c>
      <c r="M14" s="17">
        <v>54850.69</v>
      </c>
      <c r="N14" s="17">
        <v>-54850.69</v>
      </c>
    </row>
    <row r="15" spans="2:14" x14ac:dyDescent="0.25">
      <c r="C15" s="16" t="s">
        <v>125</v>
      </c>
      <c r="D15" s="16" t="s">
        <v>197</v>
      </c>
      <c r="E15" s="16" t="s">
        <v>126</v>
      </c>
      <c r="F15" s="16" t="s">
        <v>114</v>
      </c>
      <c r="G15" s="16" t="s">
        <v>115</v>
      </c>
      <c r="H15" s="16" t="s">
        <v>124</v>
      </c>
      <c r="I15" s="16" t="s">
        <v>105</v>
      </c>
      <c r="J15" s="16" t="s">
        <v>103</v>
      </c>
      <c r="K15" s="17">
        <v>12480</v>
      </c>
      <c r="L15" s="17">
        <v>0</v>
      </c>
      <c r="M15" s="17">
        <v>12480</v>
      </c>
      <c r="N15" s="17">
        <v>-12480</v>
      </c>
    </row>
    <row r="16" spans="2:14" x14ac:dyDescent="0.25">
      <c r="B16" s="14" t="s">
        <v>189</v>
      </c>
      <c r="K16" s="5">
        <v>13514.76</v>
      </c>
      <c r="L16" s="5">
        <v>0</v>
      </c>
      <c r="M16" s="5">
        <v>13514.76</v>
      </c>
      <c r="N16" s="5">
        <v>-13514.76</v>
      </c>
    </row>
    <row r="17" spans="2:14" x14ac:dyDescent="0.25">
      <c r="C17" s="16" t="s">
        <v>89</v>
      </c>
      <c r="D17" s="16" t="s">
        <v>89</v>
      </c>
      <c r="E17" s="16" t="s">
        <v>89</v>
      </c>
      <c r="F17" s="16" t="s">
        <v>89</v>
      </c>
      <c r="G17" s="16" t="s">
        <v>89</v>
      </c>
      <c r="H17" s="16" t="s">
        <v>104</v>
      </c>
      <c r="I17" s="16" t="s">
        <v>89</v>
      </c>
      <c r="J17" s="16" t="s">
        <v>103</v>
      </c>
      <c r="K17" s="17">
        <v>5000</v>
      </c>
      <c r="L17" s="17">
        <v>0</v>
      </c>
      <c r="M17" s="17">
        <v>5000</v>
      </c>
      <c r="N17" s="17">
        <v>-5000</v>
      </c>
    </row>
    <row r="18" spans="2:14" x14ac:dyDescent="0.25">
      <c r="C18" s="16" t="s">
        <v>132</v>
      </c>
      <c r="D18" s="16" t="s">
        <v>198</v>
      </c>
      <c r="E18" s="16" t="s">
        <v>133</v>
      </c>
      <c r="F18" s="16" t="s">
        <v>114</v>
      </c>
      <c r="G18" s="16" t="s">
        <v>115</v>
      </c>
      <c r="H18" s="16" t="s">
        <v>134</v>
      </c>
      <c r="I18" s="16" t="s">
        <v>105</v>
      </c>
      <c r="J18" s="16" t="s">
        <v>103</v>
      </c>
      <c r="K18" s="17">
        <v>8514.76</v>
      </c>
      <c r="L18" s="17">
        <v>0</v>
      </c>
      <c r="M18" s="17">
        <v>8514.76</v>
      </c>
      <c r="N18" s="17">
        <v>-8514.76</v>
      </c>
    </row>
    <row r="19" spans="2:14" x14ac:dyDescent="0.25">
      <c r="B19" s="14" t="s">
        <v>190</v>
      </c>
      <c r="K19" s="5">
        <v>63563.58</v>
      </c>
      <c r="L19" s="5">
        <v>0</v>
      </c>
      <c r="M19" s="5">
        <v>63563.58</v>
      </c>
      <c r="N19" s="5">
        <v>-63563.58</v>
      </c>
    </row>
    <row r="20" spans="2:14" x14ac:dyDescent="0.25">
      <c r="C20" s="16" t="s">
        <v>89</v>
      </c>
      <c r="D20" s="16" t="s">
        <v>89</v>
      </c>
      <c r="E20" s="16" t="s">
        <v>89</v>
      </c>
      <c r="F20" s="16" t="s">
        <v>89</v>
      </c>
      <c r="G20" s="16" t="s">
        <v>89</v>
      </c>
      <c r="H20" s="16" t="s">
        <v>104</v>
      </c>
      <c r="I20" s="16" t="s">
        <v>89</v>
      </c>
      <c r="J20" s="16" t="s">
        <v>103</v>
      </c>
      <c r="K20" s="17">
        <v>15000</v>
      </c>
      <c r="L20" s="17">
        <v>0</v>
      </c>
      <c r="M20" s="17">
        <v>15000</v>
      </c>
      <c r="N20" s="17">
        <v>-15000</v>
      </c>
    </row>
    <row r="21" spans="2:14" x14ac:dyDescent="0.25">
      <c r="C21" s="16" t="s">
        <v>144</v>
      </c>
      <c r="D21" s="16" t="s">
        <v>198</v>
      </c>
      <c r="E21" s="16" t="s">
        <v>145</v>
      </c>
      <c r="F21" s="16" t="s">
        <v>114</v>
      </c>
      <c r="G21" s="16" t="s">
        <v>115</v>
      </c>
      <c r="H21" s="16" t="s">
        <v>146</v>
      </c>
      <c r="I21" s="16" t="s">
        <v>105</v>
      </c>
      <c r="J21" s="16" t="s">
        <v>103</v>
      </c>
      <c r="K21" s="17">
        <v>48563.58</v>
      </c>
      <c r="L21" s="17">
        <v>0</v>
      </c>
      <c r="M21" s="17">
        <v>48563.58</v>
      </c>
      <c r="N21" s="17">
        <v>-48563.58</v>
      </c>
    </row>
    <row r="22" spans="2:14" x14ac:dyDescent="0.25">
      <c r="B22" s="14" t="s">
        <v>191</v>
      </c>
      <c r="K22" s="5">
        <v>78563.58</v>
      </c>
      <c r="L22" s="5">
        <v>956.8</v>
      </c>
      <c r="M22" s="5">
        <v>77606.78</v>
      </c>
      <c r="N22" s="5">
        <v>-77606.78</v>
      </c>
    </row>
    <row r="23" spans="2:14" x14ac:dyDescent="0.25">
      <c r="C23" s="16" t="s">
        <v>89</v>
      </c>
      <c r="D23" s="16" t="s">
        <v>89</v>
      </c>
      <c r="E23" s="16" t="s">
        <v>89</v>
      </c>
      <c r="F23" s="16" t="s">
        <v>89</v>
      </c>
      <c r="G23" s="16" t="s">
        <v>89</v>
      </c>
      <c r="H23" s="16" t="s">
        <v>104</v>
      </c>
      <c r="I23" s="16" t="s">
        <v>89</v>
      </c>
      <c r="J23" s="16" t="s">
        <v>103</v>
      </c>
      <c r="K23" s="17">
        <v>30000</v>
      </c>
      <c r="L23" s="17">
        <v>0</v>
      </c>
      <c r="M23" s="17">
        <v>30000</v>
      </c>
      <c r="N23" s="17">
        <v>-30000</v>
      </c>
    </row>
    <row r="24" spans="2:14" x14ac:dyDescent="0.25">
      <c r="C24" s="16" t="s">
        <v>153</v>
      </c>
      <c r="D24" s="16" t="s">
        <v>199</v>
      </c>
      <c r="E24" s="16" t="s">
        <v>154</v>
      </c>
      <c r="F24" s="16" t="s">
        <v>114</v>
      </c>
      <c r="G24" s="16" t="s">
        <v>115</v>
      </c>
      <c r="H24" s="16" t="s">
        <v>155</v>
      </c>
      <c r="I24" s="16" t="s">
        <v>105</v>
      </c>
      <c r="J24" s="16" t="s">
        <v>103</v>
      </c>
      <c r="K24" s="17">
        <v>0</v>
      </c>
      <c r="L24" s="17">
        <v>956.8</v>
      </c>
      <c r="M24" s="17">
        <v>-956.8</v>
      </c>
      <c r="N24" s="17">
        <v>956.8</v>
      </c>
    </row>
    <row r="25" spans="2:14" x14ac:dyDescent="0.25">
      <c r="C25" s="16" t="s">
        <v>158</v>
      </c>
      <c r="D25" s="16" t="s">
        <v>198</v>
      </c>
      <c r="E25" s="16" t="s">
        <v>159</v>
      </c>
      <c r="F25" s="16" t="s">
        <v>114</v>
      </c>
      <c r="G25" s="16" t="s">
        <v>115</v>
      </c>
      <c r="H25" s="16" t="s">
        <v>160</v>
      </c>
      <c r="I25" s="16" t="s">
        <v>105</v>
      </c>
      <c r="J25" s="16" t="s">
        <v>103</v>
      </c>
      <c r="K25" s="17">
        <v>48563.58</v>
      </c>
      <c r="L25" s="17">
        <v>0</v>
      </c>
      <c r="M25" s="17">
        <v>48563.58</v>
      </c>
      <c r="N25" s="17">
        <v>-48563.58</v>
      </c>
    </row>
    <row r="26" spans="2:14" x14ac:dyDescent="0.25">
      <c r="B26" s="14" t="s">
        <v>192</v>
      </c>
      <c r="K26" s="5">
        <v>122127.16</v>
      </c>
      <c r="L26" s="5">
        <v>0</v>
      </c>
      <c r="M26" s="5">
        <v>122127.16</v>
      </c>
      <c r="N26" s="5">
        <v>-122127.16</v>
      </c>
    </row>
    <row r="27" spans="2:14" x14ac:dyDescent="0.25">
      <c r="C27" s="16" t="s">
        <v>89</v>
      </c>
      <c r="D27" s="16" t="s">
        <v>89</v>
      </c>
      <c r="E27" s="16" t="s">
        <v>89</v>
      </c>
      <c r="F27" s="16" t="s">
        <v>89</v>
      </c>
      <c r="G27" s="16" t="s">
        <v>89</v>
      </c>
      <c r="H27" s="16" t="s">
        <v>104</v>
      </c>
      <c r="I27" s="16" t="s">
        <v>89</v>
      </c>
      <c r="J27" s="16" t="s">
        <v>103</v>
      </c>
      <c r="K27" s="17">
        <v>25000</v>
      </c>
      <c r="L27" s="17">
        <v>0</v>
      </c>
      <c r="M27" s="17">
        <v>25000</v>
      </c>
      <c r="N27" s="17">
        <v>-25000</v>
      </c>
    </row>
    <row r="28" spans="2:14" x14ac:dyDescent="0.25">
      <c r="C28" s="16" t="s">
        <v>149</v>
      </c>
      <c r="D28" s="16" t="s">
        <v>198</v>
      </c>
      <c r="E28" s="16" t="s">
        <v>165</v>
      </c>
      <c r="F28" s="16" t="s">
        <v>114</v>
      </c>
      <c r="G28" s="16" t="s">
        <v>115</v>
      </c>
      <c r="H28" s="16" t="s">
        <v>166</v>
      </c>
      <c r="I28" s="16" t="s">
        <v>105</v>
      </c>
      <c r="J28" s="16" t="s">
        <v>103</v>
      </c>
      <c r="K28" s="17">
        <v>48563.58</v>
      </c>
      <c r="L28" s="17">
        <v>0</v>
      </c>
      <c r="M28" s="17">
        <v>48563.58</v>
      </c>
      <c r="N28" s="17">
        <v>-48563.58</v>
      </c>
    </row>
    <row r="29" spans="2:14" x14ac:dyDescent="0.25">
      <c r="C29" s="16" t="s">
        <v>168</v>
      </c>
      <c r="D29" s="16" t="s">
        <v>198</v>
      </c>
      <c r="E29" s="16" t="s">
        <v>169</v>
      </c>
      <c r="F29" s="16" t="s">
        <v>114</v>
      </c>
      <c r="G29" s="16" t="s">
        <v>115</v>
      </c>
      <c r="H29" s="16" t="s">
        <v>170</v>
      </c>
      <c r="I29" s="16" t="s">
        <v>105</v>
      </c>
      <c r="J29" s="16" t="s">
        <v>103</v>
      </c>
      <c r="K29" s="17">
        <v>48563.58</v>
      </c>
      <c r="L29" s="17">
        <v>0</v>
      </c>
      <c r="M29" s="17">
        <v>48563.58</v>
      </c>
      <c r="N29" s="17">
        <v>-48563.58</v>
      </c>
    </row>
    <row r="30" spans="2:14" x14ac:dyDescent="0.25">
      <c r="B30" s="4" t="s">
        <v>193</v>
      </c>
      <c r="K30" s="5">
        <v>49305.270000000004</v>
      </c>
      <c r="L30" s="5">
        <v>0</v>
      </c>
      <c r="M30" s="5">
        <v>49305.270000000004</v>
      </c>
      <c r="N30" s="5">
        <v>-49305.270000000004</v>
      </c>
    </row>
    <row r="31" spans="2:14" x14ac:dyDescent="0.25">
      <c r="B31" s="14" t="s">
        <v>194</v>
      </c>
      <c r="K31" s="5">
        <v>48563.58</v>
      </c>
      <c r="L31" s="5">
        <v>0</v>
      </c>
      <c r="M31" s="5">
        <v>48563.58</v>
      </c>
      <c r="N31" s="5">
        <v>-48563.58</v>
      </c>
    </row>
    <row r="32" spans="2:14" x14ac:dyDescent="0.25">
      <c r="C32" s="16" t="s">
        <v>172</v>
      </c>
      <c r="D32" s="16" t="s">
        <v>198</v>
      </c>
      <c r="E32" s="16" t="s">
        <v>173</v>
      </c>
      <c r="F32" s="16" t="s">
        <v>114</v>
      </c>
      <c r="G32" s="16" t="s">
        <v>115</v>
      </c>
      <c r="H32" s="16" t="s">
        <v>174</v>
      </c>
      <c r="I32" s="16" t="s">
        <v>175</v>
      </c>
      <c r="J32" s="16" t="s">
        <v>103</v>
      </c>
      <c r="K32" s="17">
        <v>48563.58</v>
      </c>
      <c r="L32" s="17">
        <v>0</v>
      </c>
      <c r="M32" s="17">
        <v>48563.58</v>
      </c>
      <c r="N32" s="17">
        <v>-48563.58</v>
      </c>
    </row>
    <row r="33" spans="2:14" x14ac:dyDescent="0.25">
      <c r="B33" s="14" t="s">
        <v>195</v>
      </c>
      <c r="K33" s="5">
        <v>741.69</v>
      </c>
      <c r="L33" s="5">
        <v>0</v>
      </c>
      <c r="M33" s="5">
        <v>741.69</v>
      </c>
      <c r="N33" s="5">
        <v>-741.69</v>
      </c>
    </row>
    <row r="34" spans="2:14" x14ac:dyDescent="0.25">
      <c r="C34" s="16" t="s">
        <v>179</v>
      </c>
      <c r="D34" s="16" t="s">
        <v>198</v>
      </c>
      <c r="E34" s="16" t="s">
        <v>180</v>
      </c>
      <c r="F34" s="16" t="s">
        <v>114</v>
      </c>
      <c r="G34" s="16" t="s">
        <v>115</v>
      </c>
      <c r="H34" s="16" t="s">
        <v>181</v>
      </c>
      <c r="I34" s="16" t="s">
        <v>175</v>
      </c>
      <c r="J34" s="16" t="s">
        <v>103</v>
      </c>
      <c r="K34" s="17">
        <v>741.69</v>
      </c>
      <c r="L34" s="17">
        <v>0</v>
      </c>
      <c r="M34" s="17">
        <v>741.69</v>
      </c>
      <c r="N34" s="17">
        <v>-741.69</v>
      </c>
    </row>
    <row r="35" spans="2:14" x14ac:dyDescent="0.25">
      <c r="B35" s="4" t="s">
        <v>2</v>
      </c>
      <c r="C35" s="15"/>
      <c r="D35" s="15"/>
      <c r="E35" s="15"/>
      <c r="F35" s="15"/>
      <c r="G35" s="15"/>
      <c r="H35" s="15"/>
      <c r="I35" s="15"/>
      <c r="J35" s="15"/>
      <c r="K35" s="5">
        <v>398660.28</v>
      </c>
      <c r="L35" s="5">
        <v>956.8</v>
      </c>
      <c r="M35" s="5">
        <v>397703.48000000004</v>
      </c>
      <c r="N35" s="5">
        <v>-397703.48000000004</v>
      </c>
    </row>
  </sheetData>
  <mergeCells count="16">
    <mergeCell ref="B1:M1"/>
    <mergeCell ref="B3:N3"/>
    <mergeCell ref="M4:M5"/>
    <mergeCell ref="N4:N5"/>
    <mergeCell ref="B4:B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B2:N2"/>
  </mergeCells>
  <pageMargins left="0.7" right="0.7" top="0.75" bottom="0.75" header="0.3" footer="0.3"/>
  <pageSetup paperSize="9"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workbookViewId="0"/>
  </sheetViews>
  <sheetFormatPr baseColWidth="10" defaultRowHeight="15" x14ac:dyDescent="0.25"/>
  <cols>
    <col min="1" max="1" width="14" style="1" bestFit="1" customWidth="1" collapsed="1"/>
    <col min="2" max="2" width="20.85546875" style="1" bestFit="1" customWidth="1" collapsed="1"/>
    <col min="3" max="3" width="28.42578125" style="1" bestFit="1" customWidth="1" collapsed="1"/>
    <col min="4" max="4" width="19.7109375" style="1" bestFit="1" customWidth="1" collapsed="1"/>
    <col min="5" max="5" width="14.7109375" style="1" bestFit="1" customWidth="1" collapsed="1"/>
    <col min="6" max="6" width="15.7109375" style="1" bestFit="1" customWidth="1" collapsed="1"/>
    <col min="7" max="7" width="6.140625" style="1" bestFit="1" customWidth="1" collapsed="1"/>
    <col min="8" max="8" width="15" style="1" bestFit="1" customWidth="1" collapsed="1"/>
    <col min="9" max="9" width="7.42578125" style="1" bestFit="1" customWidth="1" collapsed="1"/>
    <col min="10" max="10" width="11.85546875" style="1" bestFit="1" customWidth="1" collapsed="1"/>
    <col min="11" max="11" width="14.42578125" style="1" bestFit="1" customWidth="1" collapsed="1"/>
    <col min="12" max="12" width="18.42578125" style="1" bestFit="1" customWidth="1" collapsed="1"/>
    <col min="13" max="13" width="8" style="1" bestFit="1" customWidth="1" collapsed="1"/>
    <col min="14" max="14" width="20.140625" style="1" bestFit="1" customWidth="1" collapsed="1"/>
    <col min="15" max="15" width="6" style="1" bestFit="1" customWidth="1" collapsed="1"/>
    <col min="16" max="16" width="5.85546875" style="1" bestFit="1" customWidth="1" collapsed="1"/>
    <col min="17" max="17" width="12.42578125" style="1" bestFit="1" customWidth="1" collapsed="1"/>
    <col min="18" max="18" width="18.42578125" style="1" bestFit="1" customWidth="1" collapsed="1"/>
    <col min="19" max="20" width="14.7109375" style="1" bestFit="1" customWidth="1" collapsed="1"/>
    <col min="21" max="21" width="19.7109375" style="1" bestFit="1" customWidth="1" collapsed="1"/>
    <col min="22" max="22" width="16.28515625" style="1" bestFit="1" customWidth="1" collapsed="1"/>
    <col min="23" max="23" width="24" style="1" bestFit="1" customWidth="1" collapsed="1"/>
    <col min="24" max="24" width="5.85546875" style="1" bestFit="1" customWidth="1" collapsed="1"/>
    <col min="25" max="25" width="5.7109375" style="1" bestFit="1" customWidth="1" collapsed="1"/>
    <col min="26" max="26" width="13.7109375" style="6" bestFit="1" customWidth="1" collapsed="1"/>
    <col min="27" max="27" width="14.140625" style="6" bestFit="1" customWidth="1" collapsed="1"/>
    <col min="28" max="29" width="14.140625" style="6" customWidth="1" collapsed="1"/>
    <col min="30" max="30" width="13.7109375" style="1" bestFit="1" customWidth="1" collapsed="1"/>
    <col min="31" max="31" width="25" style="1" bestFit="1" customWidth="1" collapsed="1"/>
    <col min="32" max="32" width="24.28515625" style="1" bestFit="1" customWidth="1" collapsed="1"/>
    <col min="33" max="33" width="14.85546875" style="10" bestFit="1" customWidth="1" collapsed="1"/>
    <col min="34" max="34" width="23.140625" style="6" bestFit="1" customWidth="1" collapsed="1"/>
    <col min="35" max="35" width="23.5703125" style="6" bestFit="1" customWidth="1" collapsed="1"/>
    <col min="36" max="37" width="23.5703125" style="6" customWidth="1" collapsed="1"/>
    <col min="38" max="38" width="7" style="1" bestFit="1" customWidth="1" collapsed="1"/>
    <col min="39" max="39" width="22.28515625" style="1" bestFit="1" customWidth="1" collapsed="1"/>
    <col min="40" max="40" width="21.5703125" style="1" bestFit="1" customWidth="1" collapsed="1"/>
    <col min="41" max="41" width="12.140625" style="10" bestFit="1" customWidth="1" collapsed="1"/>
    <col min="42" max="42" width="20.28515625" style="6" bestFit="1" customWidth="1" collapsed="1"/>
    <col min="43" max="43" width="20.7109375" style="6" bestFit="1" customWidth="1" collapsed="1"/>
    <col min="44" max="45" width="20.7109375" style="6" customWidth="1" collapsed="1"/>
    <col min="46" max="46" width="10.28515625" style="6" bestFit="1" customWidth="1" collapsed="1"/>
    <col min="47" max="47" width="15.5703125" style="1" bestFit="1" customWidth="1" collapsed="1"/>
    <col min="48" max="48" width="15.140625" style="1" bestFit="1" customWidth="1" collapsed="1"/>
    <col min="49" max="49" width="13.85546875" style="1" bestFit="1" customWidth="1" collapsed="1"/>
    <col min="50" max="50" width="17.7109375" style="1" bestFit="1" customWidth="1" collapsed="1"/>
    <col min="51" max="51" width="13.28515625" style="1" bestFit="1" customWidth="1" collapsed="1"/>
    <col min="52" max="52" width="15" style="1" bestFit="1" customWidth="1" collapsed="1"/>
    <col min="53" max="55" width="19.28515625" style="1" bestFit="1" customWidth="1" collapsed="1"/>
    <col min="56" max="56" width="20.85546875" style="1" bestFit="1" customWidth="1" collapsed="1"/>
    <col min="57" max="57" width="15.5703125" style="1" bestFit="1" customWidth="1" collapsed="1"/>
    <col min="58" max="58" width="19" style="1" bestFit="1" customWidth="1" collapsed="1"/>
    <col min="59" max="59" width="26.42578125" style="1" bestFit="1" customWidth="1" collapsed="1"/>
    <col min="60" max="60" width="23.140625" style="9" bestFit="1" customWidth="1" collapsed="1"/>
    <col min="61" max="61" width="13" style="1" bestFit="1" customWidth="1" collapsed="1"/>
    <col min="62" max="62" width="12.5703125" style="1" bestFit="1" customWidth="1" collapsed="1"/>
    <col min="63" max="63" width="21.42578125" style="11" bestFit="1" customWidth="1" collapsed="1"/>
    <col min="64" max="64" width="4.5703125" style="1" bestFit="1" customWidth="1" collapsed="1"/>
    <col min="65" max="67" width="26" style="1" bestFit="1" customWidth="1" collapsed="1"/>
    <col min="68" max="68" width="12.85546875" style="1" bestFit="1" customWidth="1" collapsed="1"/>
    <col min="69" max="69" width="19.140625" style="1" bestFit="1" customWidth="1" collapsed="1"/>
    <col min="70" max="70" width="21.5703125" style="1" bestFit="1" customWidth="1" collapsed="1"/>
    <col min="71" max="71" width="12.85546875" style="1" bestFit="1" customWidth="1" collapsed="1"/>
    <col min="72" max="72" width="19.140625" style="1" bestFit="1" customWidth="1" collapsed="1"/>
    <col min="73" max="73" width="21.5703125" style="1" bestFit="1" customWidth="1" collapsed="1"/>
    <col min="74" max="74" width="12.85546875" style="1" bestFit="1" customWidth="1" collapsed="1"/>
    <col min="75" max="75" width="19.140625" style="1" bestFit="1" customWidth="1" collapsed="1"/>
    <col min="76" max="76" width="21.5703125" style="1" bestFit="1" customWidth="1" collapsed="1"/>
    <col min="77" max="77" width="12.85546875" style="1" bestFit="1" customWidth="1" collapsed="1"/>
    <col min="78" max="78" width="19.140625" style="1" bestFit="1" customWidth="1" collapsed="1"/>
    <col min="79" max="79" width="21.5703125" style="1" bestFit="1" customWidth="1" collapsed="1"/>
    <col min="80" max="82" width="11.42578125" style="1" hidden="1" customWidth="1" collapsed="1"/>
    <col min="83" max="83" width="13.5703125" style="1" hidden="1" customWidth="1" collapsed="1"/>
    <col min="84" max="84" width="10.7109375" style="1" hidden="1" customWidth="1" collapsed="1"/>
    <col min="85" max="16384" width="11.42578125" style="1" collapsed="1"/>
  </cols>
  <sheetData>
    <row r="1" spans="1:84" x14ac:dyDescent="0.25">
      <c r="A1" s="1" t="s">
        <v>17</v>
      </c>
      <c r="B1" s="1" t="str">
        <f>CB4</f>
        <v>291691</v>
      </c>
      <c r="C1" s="1" t="s">
        <v>18</v>
      </c>
      <c r="D1" s="1" t="str">
        <f>CC4</f>
        <v>PR</v>
      </c>
      <c r="E1" s="1" t="s">
        <v>19</v>
      </c>
      <c r="F1" s="1" t="str">
        <f>CD4</f>
        <v>16/09/2015</v>
      </c>
      <c r="Z1" s="1"/>
      <c r="AA1" s="1"/>
      <c r="AB1" s="1"/>
      <c r="AC1" s="1"/>
      <c r="AG1" s="1"/>
      <c r="AH1" s="1"/>
      <c r="AI1" s="1"/>
      <c r="AJ1" s="1"/>
      <c r="AK1" s="1"/>
      <c r="AO1" s="1"/>
      <c r="AP1" s="1"/>
      <c r="AQ1" s="1"/>
      <c r="AR1" s="1"/>
      <c r="AS1" s="1"/>
      <c r="AT1" s="1"/>
      <c r="BH1" s="1"/>
      <c r="BK1" s="1"/>
    </row>
    <row r="2" spans="1:84" x14ac:dyDescent="0.25">
      <c r="A2" s="1" t="s">
        <v>20</v>
      </c>
      <c r="B2" s="1" t="str">
        <f>CE4</f>
        <v>01/04/2012</v>
      </c>
      <c r="C2" s="1" t="str">
        <f>CF4</f>
        <v>31/05/2012</v>
      </c>
      <c r="Z2" s="1"/>
      <c r="AA2" s="1"/>
      <c r="AB2" s="1"/>
      <c r="AC2" s="1"/>
      <c r="AG2" s="1"/>
      <c r="AH2" s="1"/>
      <c r="AI2" s="1"/>
      <c r="AJ2" s="1"/>
      <c r="AK2" s="1"/>
      <c r="AO2" s="1"/>
      <c r="AP2" s="1"/>
      <c r="AQ2" s="1"/>
      <c r="AR2" s="1"/>
      <c r="AS2" s="1"/>
      <c r="AT2" s="1"/>
      <c r="BH2" s="1"/>
      <c r="BK2" s="1"/>
    </row>
    <row r="3" spans="1:84" s="7" customFormat="1" ht="15" customHeight="1" x14ac:dyDescent="0.25">
      <c r="A3" s="8" t="s">
        <v>23</v>
      </c>
      <c r="B3" s="8" t="s">
        <v>76</v>
      </c>
      <c r="C3" s="8" t="s">
        <v>77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4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0</v>
      </c>
      <c r="N3" s="8" t="s">
        <v>32</v>
      </c>
      <c r="O3" s="8" t="s">
        <v>33</v>
      </c>
      <c r="P3" s="8" t="s">
        <v>3</v>
      </c>
      <c r="Q3" s="8" t="s">
        <v>90</v>
      </c>
      <c r="R3" s="8" t="s">
        <v>91</v>
      </c>
      <c r="S3" s="8" t="s">
        <v>92</v>
      </c>
      <c r="T3" s="8" t="s">
        <v>93</v>
      </c>
      <c r="U3" s="8" t="s">
        <v>94</v>
      </c>
      <c r="V3" s="8" t="s">
        <v>95</v>
      </c>
      <c r="W3" s="8" t="s">
        <v>96</v>
      </c>
      <c r="X3" s="8" t="s">
        <v>34</v>
      </c>
      <c r="Y3" s="8" t="s">
        <v>35</v>
      </c>
      <c r="Z3" s="8" t="s">
        <v>15</v>
      </c>
      <c r="AA3" s="8" t="s">
        <v>16</v>
      </c>
      <c r="AB3" s="1" t="s">
        <v>21</v>
      </c>
      <c r="AC3" s="1" t="s">
        <v>22</v>
      </c>
      <c r="AD3" s="8" t="s">
        <v>36</v>
      </c>
      <c r="AE3" s="8" t="s">
        <v>37</v>
      </c>
      <c r="AF3" s="8" t="s">
        <v>38</v>
      </c>
      <c r="AG3" s="8" t="s">
        <v>39</v>
      </c>
      <c r="AH3" s="8" t="s">
        <v>40</v>
      </c>
      <c r="AI3" s="8" t="s">
        <v>97</v>
      </c>
      <c r="AJ3" s="1" t="s">
        <v>80</v>
      </c>
      <c r="AK3" s="1" t="s">
        <v>81</v>
      </c>
      <c r="AL3" s="8" t="s">
        <v>41</v>
      </c>
      <c r="AM3" s="8" t="s">
        <v>42</v>
      </c>
      <c r="AN3" s="8" t="s">
        <v>43</v>
      </c>
      <c r="AO3" s="8" t="s">
        <v>44</v>
      </c>
      <c r="AP3" s="8" t="s">
        <v>45</v>
      </c>
      <c r="AQ3" s="8" t="s">
        <v>98</v>
      </c>
      <c r="AR3" s="1" t="s">
        <v>82</v>
      </c>
      <c r="AS3" s="1" t="s">
        <v>83</v>
      </c>
      <c r="AT3" s="8" t="s">
        <v>46</v>
      </c>
      <c r="AU3" s="8" t="s">
        <v>6</v>
      </c>
      <c r="AV3" s="8" t="s">
        <v>47</v>
      </c>
      <c r="AW3" s="8" t="s">
        <v>48</v>
      </c>
      <c r="AX3" s="8" t="s">
        <v>49</v>
      </c>
      <c r="AY3" s="8" t="s">
        <v>5</v>
      </c>
      <c r="AZ3" s="8" t="s">
        <v>50</v>
      </c>
      <c r="BA3" s="8" t="s">
        <v>51</v>
      </c>
      <c r="BB3" s="8" t="s">
        <v>52</v>
      </c>
      <c r="BC3" s="8" t="s">
        <v>99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59</v>
      </c>
      <c r="BK3" s="8" t="s">
        <v>60</v>
      </c>
      <c r="BL3" s="8" t="s">
        <v>61</v>
      </c>
      <c r="BM3" s="8" t="s">
        <v>62</v>
      </c>
      <c r="BN3" s="8" t="s">
        <v>63</v>
      </c>
      <c r="BO3" s="8" t="s">
        <v>64</v>
      </c>
      <c r="BP3" s="12" t="s">
        <v>7</v>
      </c>
      <c r="BQ3" s="12" t="s">
        <v>8</v>
      </c>
      <c r="BR3" s="12" t="s">
        <v>72</v>
      </c>
      <c r="BS3" s="12" t="s">
        <v>9</v>
      </c>
      <c r="BT3" s="12" t="s">
        <v>10</v>
      </c>
      <c r="BU3" s="12" t="s">
        <v>73</v>
      </c>
      <c r="BV3" s="12" t="s">
        <v>11</v>
      </c>
      <c r="BW3" s="12" t="s">
        <v>12</v>
      </c>
      <c r="BX3" s="12" t="s">
        <v>74</v>
      </c>
      <c r="BY3" s="12" t="s">
        <v>13</v>
      </c>
      <c r="BZ3" s="12" t="s">
        <v>14</v>
      </c>
      <c r="CA3" s="12" t="s">
        <v>75</v>
      </c>
      <c r="CB3" s="13" t="s">
        <v>67</v>
      </c>
      <c r="CC3" s="13" t="s">
        <v>68</v>
      </c>
      <c r="CD3" s="13" t="s">
        <v>69</v>
      </c>
      <c r="CE3" s="13" t="s">
        <v>70</v>
      </c>
      <c r="CF3" s="13" t="s">
        <v>71</v>
      </c>
    </row>
    <row r="4" spans="1:84" x14ac:dyDescent="0.25">
      <c r="A4" s="1" t="s">
        <v>100</v>
      </c>
      <c r="B4" s="1" t="s">
        <v>101</v>
      </c>
      <c r="C4" s="1" t="str">
        <f t="shared" ref="C4:C19" si="0">CONCATENATE(" ",A4," ",B4)</f>
        <v xml:space="preserve"> IND Qualiac</v>
      </c>
      <c r="D4" s="1" t="s">
        <v>102</v>
      </c>
      <c r="E4" t="s">
        <v>103</v>
      </c>
      <c r="K4" t="s">
        <v>104</v>
      </c>
      <c r="Z4" s="6">
        <v>3772.84</v>
      </c>
      <c r="AA4" s="6">
        <v>0</v>
      </c>
      <c r="AB4" s="6">
        <v>3772.84</v>
      </c>
      <c r="AC4" s="6">
        <v>-3772.84</v>
      </c>
      <c r="AG4" s="10">
        <v>0</v>
      </c>
      <c r="AH4" s="6">
        <v>0</v>
      </c>
      <c r="AI4" s="6">
        <v>0</v>
      </c>
      <c r="AJ4" s="6">
        <v>0</v>
      </c>
      <c r="AK4" s="6">
        <v>0</v>
      </c>
      <c r="AO4" s="10">
        <v>0</v>
      </c>
      <c r="AP4" s="6">
        <v>0</v>
      </c>
      <c r="AQ4" s="6">
        <v>0</v>
      </c>
      <c r="AR4" s="6">
        <v>0</v>
      </c>
      <c r="AS4" s="6">
        <v>0</v>
      </c>
      <c r="BH4" s="9">
        <v>0</v>
      </c>
      <c r="BK4" s="11">
        <v>0</v>
      </c>
      <c r="BP4" s="1" t="s">
        <v>105</v>
      </c>
      <c r="BQ4" s="1" t="s">
        <v>106</v>
      </c>
      <c r="BR4" s="1" t="str">
        <f t="shared" ref="BR4:BR19" si="1">CONCATENATE(BP4," - ",BQ4)</f>
        <v>411100 - Clients - Ventes</v>
      </c>
      <c r="BS4" s="1" t="s">
        <v>107</v>
      </c>
      <c r="BT4" s="1" t="s">
        <v>108</v>
      </c>
      <c r="BU4" s="1" t="str">
        <f t="shared" ref="BU4:BU19" si="2">CONCATENATE(BS4," - ",BT4)</f>
        <v>1505 - Papéterie DUPIN</v>
      </c>
      <c r="BX4" s="1" t="str">
        <f t="shared" ref="BX4:BX19" si="3">CONCATENATE(BV4," - ",BW4)</f>
        <v xml:space="preserve"> - </v>
      </c>
      <c r="CA4" s="1" t="str">
        <f t="shared" ref="CA4:CA19" si="4">CONCATENATE(BY4," - ",BZ4)</f>
        <v xml:space="preserve"> - </v>
      </c>
      <c r="CB4" s="1" t="s">
        <v>109</v>
      </c>
      <c r="CC4" s="1" t="s">
        <v>110</v>
      </c>
      <c r="CD4" s="26" t="s">
        <v>205</v>
      </c>
      <c r="CE4" s="26" t="s">
        <v>206</v>
      </c>
      <c r="CF4" s="26" t="s">
        <v>207</v>
      </c>
    </row>
    <row r="5" spans="1:84" x14ac:dyDescent="0.25">
      <c r="A5" s="1" t="s">
        <v>100</v>
      </c>
      <c r="B5" s="1" t="s">
        <v>101</v>
      </c>
      <c r="C5" t="str">
        <f t="shared" si="0"/>
        <v xml:space="preserve"> IND Qualiac</v>
      </c>
      <c r="D5" s="1" t="s">
        <v>111</v>
      </c>
      <c r="E5" t="s">
        <v>103</v>
      </c>
      <c r="F5" t="s">
        <v>112</v>
      </c>
      <c r="G5" t="s">
        <v>113</v>
      </c>
      <c r="H5" s="25" t="s">
        <v>196</v>
      </c>
      <c r="I5" t="s">
        <v>114</v>
      </c>
      <c r="J5" t="s">
        <v>115</v>
      </c>
      <c r="M5" t="s">
        <v>105</v>
      </c>
      <c r="N5" s="1" t="s">
        <v>106</v>
      </c>
      <c r="P5" s="1" t="s">
        <v>107</v>
      </c>
      <c r="Q5" s="1" t="s">
        <v>116</v>
      </c>
      <c r="R5" s="1" t="s">
        <v>108</v>
      </c>
      <c r="T5" s="1" t="s">
        <v>117</v>
      </c>
      <c r="U5" s="1" t="s">
        <v>110</v>
      </c>
      <c r="V5" s="1" t="s">
        <v>118</v>
      </c>
      <c r="W5" s="1" t="s">
        <v>119</v>
      </c>
      <c r="Z5" s="6">
        <v>482.4</v>
      </c>
      <c r="AA5" s="6">
        <v>0</v>
      </c>
      <c r="AB5" s="6">
        <v>482.4</v>
      </c>
      <c r="AC5" s="6">
        <v>-482.4</v>
      </c>
      <c r="AD5" s="1" t="s">
        <v>120</v>
      </c>
      <c r="AG5" s="10">
        <v>0</v>
      </c>
      <c r="AH5" s="6">
        <v>0</v>
      </c>
      <c r="AI5" s="6">
        <v>0</v>
      </c>
      <c r="AJ5" s="6">
        <v>0</v>
      </c>
      <c r="AK5" s="6">
        <v>0</v>
      </c>
      <c r="AO5" s="10">
        <v>0</v>
      </c>
      <c r="AP5" s="6">
        <v>0</v>
      </c>
      <c r="AQ5" s="6">
        <v>0</v>
      </c>
      <c r="AR5" s="6">
        <v>0</v>
      </c>
      <c r="AS5" s="6">
        <v>0</v>
      </c>
      <c r="AU5" s="26" t="s">
        <v>200</v>
      </c>
      <c r="AY5" s="1" t="s">
        <v>121</v>
      </c>
      <c r="BD5" s="1" t="s">
        <v>110</v>
      </c>
      <c r="BE5" s="26" t="s">
        <v>204</v>
      </c>
      <c r="BH5" s="9">
        <v>1</v>
      </c>
      <c r="BK5" s="11">
        <v>0</v>
      </c>
      <c r="BN5" s="1" t="s">
        <v>122</v>
      </c>
      <c r="BP5" s="1" t="s">
        <v>105</v>
      </c>
      <c r="BQ5" s="1" t="s">
        <v>106</v>
      </c>
      <c r="BR5" t="str">
        <f t="shared" si="1"/>
        <v>411100 - Clients - Ventes</v>
      </c>
      <c r="BS5" s="1" t="s">
        <v>107</v>
      </c>
      <c r="BT5" s="1" t="s">
        <v>108</v>
      </c>
      <c r="BU5" t="str">
        <f t="shared" si="2"/>
        <v>1505 - Papéterie DUPIN</v>
      </c>
      <c r="BX5" t="str">
        <f t="shared" si="3"/>
        <v xml:space="preserve"> - </v>
      </c>
      <c r="CA5" t="str">
        <f t="shared" si="4"/>
        <v xml:space="preserve"> - </v>
      </c>
      <c r="CB5" s="1" t="s">
        <v>109</v>
      </c>
      <c r="CC5" s="1" t="s">
        <v>110</v>
      </c>
      <c r="CD5" s="26" t="s">
        <v>205</v>
      </c>
      <c r="CE5" s="26" t="s">
        <v>206</v>
      </c>
      <c r="CF5" s="26" t="s">
        <v>207</v>
      </c>
    </row>
    <row r="6" spans="1:84" x14ac:dyDescent="0.25">
      <c r="A6" s="1" t="s">
        <v>100</v>
      </c>
      <c r="B6" s="1" t="s">
        <v>101</v>
      </c>
      <c r="C6" t="str">
        <f t="shared" si="0"/>
        <v xml:space="preserve"> IND Qualiac</v>
      </c>
      <c r="D6" s="1" t="s">
        <v>102</v>
      </c>
      <c r="E6" t="s">
        <v>103</v>
      </c>
      <c r="K6" t="s">
        <v>104</v>
      </c>
      <c r="Z6" s="6">
        <v>54850.69</v>
      </c>
      <c r="AA6" s="6">
        <v>0</v>
      </c>
      <c r="AB6" s="6">
        <v>54850.69</v>
      </c>
      <c r="AC6" s="6">
        <v>-54850.69</v>
      </c>
      <c r="AG6" s="10">
        <v>0</v>
      </c>
      <c r="AH6" s="6">
        <v>0</v>
      </c>
      <c r="AI6" s="6">
        <v>0</v>
      </c>
      <c r="AJ6" s="6">
        <v>0</v>
      </c>
      <c r="AK6" s="6">
        <v>0</v>
      </c>
      <c r="AO6" s="10">
        <v>0</v>
      </c>
      <c r="AP6" s="6">
        <v>0</v>
      </c>
      <c r="AQ6" s="6">
        <v>0</v>
      </c>
      <c r="AR6" s="6">
        <v>0</v>
      </c>
      <c r="AS6" s="6">
        <v>0</v>
      </c>
      <c r="BH6" s="9">
        <v>0</v>
      </c>
      <c r="BK6" s="11">
        <v>0</v>
      </c>
      <c r="BP6" s="1" t="s">
        <v>105</v>
      </c>
      <c r="BQ6" s="1" t="s">
        <v>106</v>
      </c>
      <c r="BR6" t="str">
        <f t="shared" si="1"/>
        <v>411100 - Clients - Ventes</v>
      </c>
      <c r="BS6" s="1" t="s">
        <v>123</v>
      </c>
      <c r="BT6" s="1" t="s">
        <v>124</v>
      </c>
      <c r="BU6" t="str">
        <f t="shared" si="2"/>
        <v>CL0001 - Agence GRANET</v>
      </c>
      <c r="BX6" t="str">
        <f t="shared" si="3"/>
        <v xml:space="preserve"> - </v>
      </c>
      <c r="CA6" t="str">
        <f t="shared" si="4"/>
        <v xml:space="preserve"> - </v>
      </c>
      <c r="CB6" s="1" t="s">
        <v>109</v>
      </c>
      <c r="CC6" s="1" t="s">
        <v>110</v>
      </c>
      <c r="CD6" s="26" t="s">
        <v>205</v>
      </c>
      <c r="CE6" s="26" t="s">
        <v>206</v>
      </c>
      <c r="CF6" s="26" t="s">
        <v>207</v>
      </c>
    </row>
    <row r="7" spans="1:84" x14ac:dyDescent="0.25">
      <c r="A7" s="1" t="s">
        <v>100</v>
      </c>
      <c r="B7" s="1" t="s">
        <v>101</v>
      </c>
      <c r="C7" t="str">
        <f t="shared" si="0"/>
        <v xml:space="preserve"> IND Qualiac</v>
      </c>
      <c r="D7" s="1" t="s">
        <v>111</v>
      </c>
      <c r="E7" t="s">
        <v>103</v>
      </c>
      <c r="F7" t="s">
        <v>125</v>
      </c>
      <c r="G7" t="s">
        <v>126</v>
      </c>
      <c r="H7" s="25" t="s">
        <v>197</v>
      </c>
      <c r="I7" t="s">
        <v>114</v>
      </c>
      <c r="J7" t="s">
        <v>115</v>
      </c>
      <c r="K7" t="s">
        <v>124</v>
      </c>
      <c r="M7" t="s">
        <v>105</v>
      </c>
      <c r="N7" s="1" t="s">
        <v>106</v>
      </c>
      <c r="P7" s="1" t="s">
        <v>123</v>
      </c>
      <c r="Q7" s="1" t="s">
        <v>124</v>
      </c>
      <c r="R7" s="1" t="s">
        <v>124</v>
      </c>
      <c r="S7" s="1" t="s">
        <v>100</v>
      </c>
      <c r="T7" s="1" t="s">
        <v>127</v>
      </c>
      <c r="U7" s="1" t="s">
        <v>110</v>
      </c>
      <c r="V7" s="1" t="s">
        <v>118</v>
      </c>
      <c r="W7" s="1" t="s">
        <v>128</v>
      </c>
      <c r="Z7" s="6">
        <v>12480</v>
      </c>
      <c r="AA7" s="6">
        <v>0</v>
      </c>
      <c r="AB7" s="6">
        <v>12480</v>
      </c>
      <c r="AC7" s="6">
        <v>-12480</v>
      </c>
      <c r="AD7" s="1" t="s">
        <v>120</v>
      </c>
      <c r="AG7" s="10">
        <v>0</v>
      </c>
      <c r="AH7" s="6">
        <v>0</v>
      </c>
      <c r="AI7" s="6">
        <v>0</v>
      </c>
      <c r="AJ7" s="6">
        <v>0</v>
      </c>
      <c r="AK7" s="6">
        <v>0</v>
      </c>
      <c r="AO7" s="10">
        <v>0</v>
      </c>
      <c r="AP7" s="6">
        <v>0</v>
      </c>
      <c r="AQ7" s="6">
        <v>0</v>
      </c>
      <c r="AR7" s="6">
        <v>0</v>
      </c>
      <c r="AS7" s="6">
        <v>0</v>
      </c>
      <c r="AU7" s="26" t="s">
        <v>201</v>
      </c>
      <c r="AX7" s="1" t="s">
        <v>129</v>
      </c>
      <c r="AY7" s="1" t="s">
        <v>121</v>
      </c>
      <c r="BD7" s="1" t="s">
        <v>110</v>
      </c>
      <c r="BE7" s="26" t="s">
        <v>198</v>
      </c>
      <c r="BH7" s="9">
        <v>1</v>
      </c>
      <c r="BK7" s="11">
        <v>0</v>
      </c>
      <c r="BP7" s="1" t="s">
        <v>105</v>
      </c>
      <c r="BQ7" s="1" t="s">
        <v>106</v>
      </c>
      <c r="BR7" t="str">
        <f t="shared" si="1"/>
        <v>411100 - Clients - Ventes</v>
      </c>
      <c r="BS7" s="1" t="s">
        <v>123</v>
      </c>
      <c r="BT7" s="1" t="s">
        <v>124</v>
      </c>
      <c r="BU7" t="str">
        <f t="shared" si="2"/>
        <v>CL0001 - Agence GRANET</v>
      </c>
      <c r="BX7" t="str">
        <f t="shared" si="3"/>
        <v xml:space="preserve"> - </v>
      </c>
      <c r="CA7" t="str">
        <f t="shared" si="4"/>
        <v xml:space="preserve"> - </v>
      </c>
      <c r="CB7" s="1" t="s">
        <v>109</v>
      </c>
      <c r="CC7" s="1" t="s">
        <v>110</v>
      </c>
      <c r="CD7" s="26" t="s">
        <v>205</v>
      </c>
      <c r="CE7" s="26" t="s">
        <v>206</v>
      </c>
      <c r="CF7" s="26" t="s">
        <v>207</v>
      </c>
    </row>
    <row r="8" spans="1:84" x14ac:dyDescent="0.25">
      <c r="A8" s="1" t="s">
        <v>100</v>
      </c>
      <c r="B8" s="1" t="s">
        <v>101</v>
      </c>
      <c r="C8" t="str">
        <f t="shared" si="0"/>
        <v xml:space="preserve"> IND Qualiac</v>
      </c>
      <c r="D8" s="1" t="s">
        <v>102</v>
      </c>
      <c r="E8" t="s">
        <v>103</v>
      </c>
      <c r="K8" t="s">
        <v>104</v>
      </c>
      <c r="Z8" s="6">
        <v>5000</v>
      </c>
      <c r="AA8" s="6">
        <v>0</v>
      </c>
      <c r="AB8" s="6">
        <v>5000</v>
      </c>
      <c r="AC8" s="6">
        <v>-5000</v>
      </c>
      <c r="AG8" s="10">
        <v>0</v>
      </c>
      <c r="AH8" s="6">
        <v>0</v>
      </c>
      <c r="AI8" s="6">
        <v>0</v>
      </c>
      <c r="AJ8" s="6">
        <v>0</v>
      </c>
      <c r="AK8" s="6">
        <v>0</v>
      </c>
      <c r="AO8" s="10">
        <v>0</v>
      </c>
      <c r="AP8" s="6">
        <v>0</v>
      </c>
      <c r="AQ8" s="6">
        <v>0</v>
      </c>
      <c r="AR8" s="6">
        <v>0</v>
      </c>
      <c r="AS8" s="6">
        <v>0</v>
      </c>
      <c r="BH8" s="9">
        <v>0</v>
      </c>
      <c r="BK8" s="11">
        <v>0</v>
      </c>
      <c r="BP8" s="1" t="s">
        <v>105</v>
      </c>
      <c r="BQ8" s="1" t="s">
        <v>106</v>
      </c>
      <c r="BR8" t="str">
        <f t="shared" si="1"/>
        <v>411100 - Clients - Ventes</v>
      </c>
      <c r="BS8" s="1" t="s">
        <v>130</v>
      </c>
      <c r="BT8" s="1" t="s">
        <v>131</v>
      </c>
      <c r="BU8" t="str">
        <f t="shared" si="2"/>
        <v>CL0002 - Trans Mairie</v>
      </c>
      <c r="BX8" t="str">
        <f t="shared" si="3"/>
        <v xml:space="preserve"> - </v>
      </c>
      <c r="CA8" t="str">
        <f t="shared" si="4"/>
        <v xml:space="preserve"> - </v>
      </c>
      <c r="CB8" s="1" t="s">
        <v>109</v>
      </c>
      <c r="CC8" s="1" t="s">
        <v>110</v>
      </c>
      <c r="CD8" s="26" t="s">
        <v>205</v>
      </c>
      <c r="CE8" s="26" t="s">
        <v>206</v>
      </c>
      <c r="CF8" s="26" t="s">
        <v>207</v>
      </c>
    </row>
    <row r="9" spans="1:84" x14ac:dyDescent="0.25">
      <c r="A9" s="1" t="s">
        <v>100</v>
      </c>
      <c r="B9" s="1" t="s">
        <v>101</v>
      </c>
      <c r="C9" t="str">
        <f t="shared" si="0"/>
        <v xml:space="preserve"> IND Qualiac</v>
      </c>
      <c r="D9" s="1" t="s">
        <v>111</v>
      </c>
      <c r="E9" t="s">
        <v>103</v>
      </c>
      <c r="F9" t="s">
        <v>132</v>
      </c>
      <c r="G9" t="s">
        <v>133</v>
      </c>
      <c r="H9" s="25" t="s">
        <v>198</v>
      </c>
      <c r="I9" t="s">
        <v>114</v>
      </c>
      <c r="J9" t="s">
        <v>115</v>
      </c>
      <c r="K9" t="s">
        <v>134</v>
      </c>
      <c r="M9" t="s">
        <v>105</v>
      </c>
      <c r="N9" s="1" t="s">
        <v>106</v>
      </c>
      <c r="P9" s="1" t="s">
        <v>130</v>
      </c>
      <c r="Q9" s="1" t="s">
        <v>135</v>
      </c>
      <c r="R9" s="1" t="s">
        <v>131</v>
      </c>
      <c r="S9" s="1" t="s">
        <v>100</v>
      </c>
      <c r="T9" s="1" t="s">
        <v>136</v>
      </c>
      <c r="U9" s="1" t="s">
        <v>110</v>
      </c>
      <c r="V9" s="1" t="s">
        <v>137</v>
      </c>
      <c r="W9" s="1" t="s">
        <v>138</v>
      </c>
      <c r="Z9" s="6">
        <v>8514.76</v>
      </c>
      <c r="AA9" s="6">
        <v>0</v>
      </c>
      <c r="AB9" s="6">
        <v>8514.76</v>
      </c>
      <c r="AC9" s="6">
        <v>-8514.76</v>
      </c>
      <c r="AD9" s="1" t="s">
        <v>120</v>
      </c>
      <c r="AG9" s="10">
        <v>0</v>
      </c>
      <c r="AH9" s="6">
        <v>0</v>
      </c>
      <c r="AI9" s="6">
        <v>0</v>
      </c>
      <c r="AJ9" s="6">
        <v>0</v>
      </c>
      <c r="AK9" s="6">
        <v>0</v>
      </c>
      <c r="AO9" s="10">
        <v>0</v>
      </c>
      <c r="AP9" s="6">
        <v>0</v>
      </c>
      <c r="AQ9" s="6">
        <v>0</v>
      </c>
      <c r="AR9" s="6">
        <v>0</v>
      </c>
      <c r="AS9" s="6">
        <v>0</v>
      </c>
      <c r="AU9" s="26" t="s">
        <v>202</v>
      </c>
      <c r="AX9" s="1" t="s">
        <v>139</v>
      </c>
      <c r="AY9" s="1" t="s">
        <v>121</v>
      </c>
      <c r="BD9" s="1" t="s">
        <v>110</v>
      </c>
      <c r="BE9" s="26" t="s">
        <v>198</v>
      </c>
      <c r="BG9" s="1" t="s">
        <v>140</v>
      </c>
      <c r="BH9" s="9">
        <v>1</v>
      </c>
      <c r="BI9" s="1" t="s">
        <v>141</v>
      </c>
      <c r="BK9" s="11">
        <v>0</v>
      </c>
      <c r="BP9" s="1" t="s">
        <v>105</v>
      </c>
      <c r="BQ9" s="1" t="s">
        <v>106</v>
      </c>
      <c r="BR9" t="str">
        <f t="shared" si="1"/>
        <v>411100 - Clients - Ventes</v>
      </c>
      <c r="BS9" s="1" t="s">
        <v>130</v>
      </c>
      <c r="BT9" s="1" t="s">
        <v>131</v>
      </c>
      <c r="BU9" t="str">
        <f t="shared" si="2"/>
        <v>CL0002 - Trans Mairie</v>
      </c>
      <c r="BX9" t="str">
        <f t="shared" si="3"/>
        <v xml:space="preserve"> - </v>
      </c>
      <c r="CA9" t="str">
        <f t="shared" si="4"/>
        <v xml:space="preserve"> - </v>
      </c>
      <c r="CB9" s="1" t="s">
        <v>109</v>
      </c>
      <c r="CC9" s="1" t="s">
        <v>110</v>
      </c>
      <c r="CD9" s="26" t="s">
        <v>205</v>
      </c>
      <c r="CE9" s="26" t="s">
        <v>206</v>
      </c>
      <c r="CF9" s="26" t="s">
        <v>207</v>
      </c>
    </row>
    <row r="10" spans="1:84" x14ac:dyDescent="0.25">
      <c r="A10" s="1" t="s">
        <v>100</v>
      </c>
      <c r="B10" s="1" t="s">
        <v>101</v>
      </c>
      <c r="C10" t="str">
        <f t="shared" si="0"/>
        <v xml:space="preserve"> IND Qualiac</v>
      </c>
      <c r="D10" s="1" t="s">
        <v>102</v>
      </c>
      <c r="E10" t="s">
        <v>103</v>
      </c>
      <c r="K10" t="s">
        <v>104</v>
      </c>
      <c r="Z10" s="6">
        <v>15000</v>
      </c>
      <c r="AA10" s="6">
        <v>0</v>
      </c>
      <c r="AB10" s="6">
        <v>15000</v>
      </c>
      <c r="AC10" s="6">
        <v>-15000</v>
      </c>
      <c r="AG10" s="10">
        <v>0</v>
      </c>
      <c r="AH10" s="6">
        <v>0</v>
      </c>
      <c r="AI10" s="6">
        <v>0</v>
      </c>
      <c r="AJ10" s="6">
        <v>0</v>
      </c>
      <c r="AK10" s="6">
        <v>0</v>
      </c>
      <c r="AO10" s="10">
        <v>0</v>
      </c>
      <c r="AP10" s="6">
        <v>0</v>
      </c>
      <c r="AQ10" s="6">
        <v>0</v>
      </c>
      <c r="AR10" s="6">
        <v>0</v>
      </c>
      <c r="AS10" s="6">
        <v>0</v>
      </c>
      <c r="BH10" s="9">
        <v>0</v>
      </c>
      <c r="BK10" s="11">
        <v>0</v>
      </c>
      <c r="BP10" s="1" t="s">
        <v>105</v>
      </c>
      <c r="BQ10" s="1" t="s">
        <v>106</v>
      </c>
      <c r="BR10" t="str">
        <f t="shared" si="1"/>
        <v>411100 - Clients - Ventes</v>
      </c>
      <c r="BS10" s="1" t="s">
        <v>142</v>
      </c>
      <c r="BT10" s="1" t="s">
        <v>143</v>
      </c>
      <c r="BU10" t="str">
        <f t="shared" si="2"/>
        <v>CL0003 - Agence MALAVAL</v>
      </c>
      <c r="BX10" t="str">
        <f t="shared" si="3"/>
        <v xml:space="preserve"> - </v>
      </c>
      <c r="CA10" t="str">
        <f t="shared" si="4"/>
        <v xml:space="preserve"> - </v>
      </c>
      <c r="CB10" s="1" t="s">
        <v>109</v>
      </c>
      <c r="CC10" s="1" t="s">
        <v>110</v>
      </c>
      <c r="CD10" s="26" t="s">
        <v>205</v>
      </c>
      <c r="CE10" s="26" t="s">
        <v>206</v>
      </c>
      <c r="CF10" s="26" t="s">
        <v>207</v>
      </c>
    </row>
    <row r="11" spans="1:84" x14ac:dyDescent="0.25">
      <c r="A11" s="1" t="s">
        <v>100</v>
      </c>
      <c r="B11" s="1" t="s">
        <v>101</v>
      </c>
      <c r="C11" t="str">
        <f t="shared" si="0"/>
        <v xml:space="preserve"> IND Qualiac</v>
      </c>
      <c r="D11" s="1" t="s">
        <v>111</v>
      </c>
      <c r="E11" t="s">
        <v>103</v>
      </c>
      <c r="F11" t="s">
        <v>144</v>
      </c>
      <c r="G11" t="s">
        <v>145</v>
      </c>
      <c r="H11" s="25" t="s">
        <v>198</v>
      </c>
      <c r="I11" t="s">
        <v>114</v>
      </c>
      <c r="J11" t="s">
        <v>115</v>
      </c>
      <c r="K11" t="s">
        <v>146</v>
      </c>
      <c r="M11" t="s">
        <v>105</v>
      </c>
      <c r="N11" s="1" t="s">
        <v>106</v>
      </c>
      <c r="P11" s="1" t="s">
        <v>142</v>
      </c>
      <c r="Q11" s="1" t="s">
        <v>143</v>
      </c>
      <c r="R11" s="1" t="s">
        <v>143</v>
      </c>
      <c r="S11" s="1" t="s">
        <v>147</v>
      </c>
      <c r="T11" s="1" t="s">
        <v>136</v>
      </c>
      <c r="U11" s="1" t="s">
        <v>110</v>
      </c>
      <c r="V11" s="1" t="s">
        <v>118</v>
      </c>
      <c r="W11" s="1" t="s">
        <v>148</v>
      </c>
      <c r="Z11" s="6">
        <v>48563.58</v>
      </c>
      <c r="AA11" s="6">
        <v>0</v>
      </c>
      <c r="AB11" s="6">
        <v>48563.58</v>
      </c>
      <c r="AC11" s="6">
        <v>-48563.58</v>
      </c>
      <c r="AD11" s="1" t="s">
        <v>120</v>
      </c>
      <c r="AG11" s="10">
        <v>0</v>
      </c>
      <c r="AH11" s="6">
        <v>0</v>
      </c>
      <c r="AI11" s="6">
        <v>0</v>
      </c>
      <c r="AJ11" s="6">
        <v>0</v>
      </c>
      <c r="AK11" s="6">
        <v>0</v>
      </c>
      <c r="AO11" s="10">
        <v>0</v>
      </c>
      <c r="AP11" s="6">
        <v>0</v>
      </c>
      <c r="AQ11" s="6">
        <v>0</v>
      </c>
      <c r="AR11" s="6">
        <v>0</v>
      </c>
      <c r="AS11" s="6">
        <v>0</v>
      </c>
      <c r="AX11" s="1" t="s">
        <v>149</v>
      </c>
      <c r="AY11" s="1" t="s">
        <v>121</v>
      </c>
      <c r="BD11" s="1" t="s">
        <v>110</v>
      </c>
      <c r="BE11" s="26" t="s">
        <v>203</v>
      </c>
      <c r="BG11" s="1" t="s">
        <v>150</v>
      </c>
      <c r="BH11" s="9">
        <v>1</v>
      </c>
      <c r="BK11" s="11">
        <v>0</v>
      </c>
      <c r="BP11" s="1" t="s">
        <v>105</v>
      </c>
      <c r="BQ11" s="1" t="s">
        <v>106</v>
      </c>
      <c r="BR11" t="str">
        <f t="shared" si="1"/>
        <v>411100 - Clients - Ventes</v>
      </c>
      <c r="BS11" s="1" t="s">
        <v>142</v>
      </c>
      <c r="BT11" s="1" t="s">
        <v>143</v>
      </c>
      <c r="BU11" t="str">
        <f t="shared" si="2"/>
        <v>CL0003 - Agence MALAVAL</v>
      </c>
      <c r="BX11" t="str">
        <f t="shared" si="3"/>
        <v xml:space="preserve"> - </v>
      </c>
      <c r="CA11" t="str">
        <f t="shared" si="4"/>
        <v xml:space="preserve"> - </v>
      </c>
      <c r="CB11" s="1" t="s">
        <v>109</v>
      </c>
      <c r="CC11" s="1" t="s">
        <v>110</v>
      </c>
      <c r="CD11" s="26" t="s">
        <v>205</v>
      </c>
      <c r="CE11" s="26" t="s">
        <v>206</v>
      </c>
      <c r="CF11" s="26" t="s">
        <v>207</v>
      </c>
    </row>
    <row r="12" spans="1:84" x14ac:dyDescent="0.25">
      <c r="A12" s="1" t="s">
        <v>100</v>
      </c>
      <c r="B12" s="1" t="s">
        <v>101</v>
      </c>
      <c r="C12" t="str">
        <f t="shared" si="0"/>
        <v xml:space="preserve"> IND Qualiac</v>
      </c>
      <c r="D12" s="1" t="s">
        <v>102</v>
      </c>
      <c r="E12" t="s">
        <v>103</v>
      </c>
      <c r="K12" t="s">
        <v>104</v>
      </c>
      <c r="Z12" s="6">
        <v>30000</v>
      </c>
      <c r="AA12" s="6">
        <v>0</v>
      </c>
      <c r="AB12" s="6">
        <v>30000</v>
      </c>
      <c r="AC12" s="6">
        <v>-30000</v>
      </c>
      <c r="AG12" s="10">
        <v>0</v>
      </c>
      <c r="AH12" s="6">
        <v>0</v>
      </c>
      <c r="AI12" s="6">
        <v>0</v>
      </c>
      <c r="AJ12" s="6">
        <v>0</v>
      </c>
      <c r="AK12" s="6">
        <v>0</v>
      </c>
      <c r="AO12" s="10">
        <v>0</v>
      </c>
      <c r="AP12" s="6">
        <v>0</v>
      </c>
      <c r="AQ12" s="6">
        <v>0</v>
      </c>
      <c r="AR12" s="6">
        <v>0</v>
      </c>
      <c r="AS12" s="6">
        <v>0</v>
      </c>
      <c r="BH12" s="9">
        <v>0</v>
      </c>
      <c r="BK12" s="11">
        <v>0</v>
      </c>
      <c r="BP12" s="1" t="s">
        <v>105</v>
      </c>
      <c r="BQ12" s="1" t="s">
        <v>106</v>
      </c>
      <c r="BR12" t="str">
        <f t="shared" si="1"/>
        <v>411100 - Clients - Ventes</v>
      </c>
      <c r="BS12" s="1" t="s">
        <v>151</v>
      </c>
      <c r="BT12" s="1" t="s">
        <v>152</v>
      </c>
      <c r="BU12" t="str">
        <f t="shared" si="2"/>
        <v>CL0004 - Agence CLEMENT</v>
      </c>
      <c r="BX12" t="str">
        <f t="shared" si="3"/>
        <v xml:space="preserve"> - </v>
      </c>
      <c r="CA12" t="str">
        <f t="shared" si="4"/>
        <v xml:space="preserve"> - </v>
      </c>
      <c r="CB12" s="1" t="s">
        <v>109</v>
      </c>
      <c r="CC12" s="1" t="s">
        <v>110</v>
      </c>
      <c r="CD12" s="26" t="s">
        <v>205</v>
      </c>
      <c r="CE12" s="26" t="s">
        <v>206</v>
      </c>
      <c r="CF12" s="26" t="s">
        <v>207</v>
      </c>
    </row>
    <row r="13" spans="1:84" x14ac:dyDescent="0.25">
      <c r="A13" s="1" t="s">
        <v>100</v>
      </c>
      <c r="B13" s="1" t="s">
        <v>101</v>
      </c>
      <c r="C13" t="str">
        <f t="shared" si="0"/>
        <v xml:space="preserve"> IND Qualiac</v>
      </c>
      <c r="D13" s="1" t="s">
        <v>111</v>
      </c>
      <c r="E13" t="s">
        <v>103</v>
      </c>
      <c r="F13" t="s">
        <v>153</v>
      </c>
      <c r="G13" t="s">
        <v>154</v>
      </c>
      <c r="H13" s="25" t="s">
        <v>199</v>
      </c>
      <c r="I13" t="s">
        <v>114</v>
      </c>
      <c r="J13" t="s">
        <v>115</v>
      </c>
      <c r="K13" t="s">
        <v>155</v>
      </c>
      <c r="M13" t="s">
        <v>105</v>
      </c>
      <c r="N13" s="1" t="s">
        <v>106</v>
      </c>
      <c r="P13" s="1" t="s">
        <v>151</v>
      </c>
      <c r="Q13" s="1" t="s">
        <v>152</v>
      </c>
      <c r="R13" s="1" t="s">
        <v>152</v>
      </c>
      <c r="S13" s="1" t="s">
        <v>100</v>
      </c>
      <c r="T13" s="1" t="s">
        <v>136</v>
      </c>
      <c r="U13" s="1" t="s">
        <v>110</v>
      </c>
      <c r="V13" s="1" t="s">
        <v>118</v>
      </c>
      <c r="W13" s="1" t="s">
        <v>156</v>
      </c>
      <c r="Z13" s="6">
        <v>0</v>
      </c>
      <c r="AA13" s="6">
        <v>956.8</v>
      </c>
      <c r="AB13" s="6">
        <v>-956.8</v>
      </c>
      <c r="AC13" s="6">
        <v>956.8</v>
      </c>
      <c r="AD13" s="1" t="s">
        <v>120</v>
      </c>
      <c r="AG13" s="10">
        <v>0</v>
      </c>
      <c r="AH13" s="6">
        <v>0</v>
      </c>
      <c r="AI13" s="6">
        <v>0</v>
      </c>
      <c r="AJ13" s="6">
        <v>0</v>
      </c>
      <c r="AK13" s="6">
        <v>0</v>
      </c>
      <c r="AO13" s="10">
        <v>0</v>
      </c>
      <c r="AP13" s="6">
        <v>0</v>
      </c>
      <c r="AQ13" s="6">
        <v>0</v>
      </c>
      <c r="AR13" s="6">
        <v>0</v>
      </c>
      <c r="AS13" s="6">
        <v>0</v>
      </c>
      <c r="AU13" s="26" t="s">
        <v>201</v>
      </c>
      <c r="AY13" s="1" t="s">
        <v>157</v>
      </c>
      <c r="BD13" s="1" t="s">
        <v>110</v>
      </c>
      <c r="BE13" s="26" t="s">
        <v>203</v>
      </c>
      <c r="BH13" s="9">
        <v>1</v>
      </c>
      <c r="BK13" s="11">
        <v>0</v>
      </c>
      <c r="BN13" s="1" t="s">
        <v>122</v>
      </c>
      <c r="BP13" s="1" t="s">
        <v>105</v>
      </c>
      <c r="BQ13" s="1" t="s">
        <v>106</v>
      </c>
      <c r="BR13" t="str">
        <f t="shared" si="1"/>
        <v>411100 - Clients - Ventes</v>
      </c>
      <c r="BS13" s="1" t="s">
        <v>151</v>
      </c>
      <c r="BT13" s="1" t="s">
        <v>152</v>
      </c>
      <c r="BU13" t="str">
        <f t="shared" si="2"/>
        <v>CL0004 - Agence CLEMENT</v>
      </c>
      <c r="BX13" t="str">
        <f t="shared" si="3"/>
        <v xml:space="preserve"> - </v>
      </c>
      <c r="CA13" t="str">
        <f t="shared" si="4"/>
        <v xml:space="preserve"> - </v>
      </c>
      <c r="CB13" s="1" t="s">
        <v>109</v>
      </c>
      <c r="CC13" s="1" t="s">
        <v>110</v>
      </c>
      <c r="CD13" s="26" t="s">
        <v>205</v>
      </c>
      <c r="CE13" s="26" t="s">
        <v>206</v>
      </c>
      <c r="CF13" s="26" t="s">
        <v>207</v>
      </c>
    </row>
    <row r="14" spans="1:84" x14ac:dyDescent="0.25">
      <c r="A14" s="1" t="s">
        <v>100</v>
      </c>
      <c r="B14" s="1" t="s">
        <v>101</v>
      </c>
      <c r="C14" t="str">
        <f t="shared" si="0"/>
        <v xml:space="preserve"> IND Qualiac</v>
      </c>
      <c r="D14" s="1" t="s">
        <v>111</v>
      </c>
      <c r="E14" t="s">
        <v>103</v>
      </c>
      <c r="F14" t="s">
        <v>158</v>
      </c>
      <c r="G14" t="s">
        <v>159</v>
      </c>
      <c r="H14" s="25" t="s">
        <v>198</v>
      </c>
      <c r="I14" t="s">
        <v>114</v>
      </c>
      <c r="J14" t="s">
        <v>115</v>
      </c>
      <c r="K14" t="s">
        <v>160</v>
      </c>
      <c r="M14" t="s">
        <v>105</v>
      </c>
      <c r="N14" s="1" t="s">
        <v>106</v>
      </c>
      <c r="P14" s="1" t="s">
        <v>151</v>
      </c>
      <c r="Q14" s="1" t="s">
        <v>152</v>
      </c>
      <c r="R14" s="1" t="s">
        <v>152</v>
      </c>
      <c r="S14" s="1" t="s">
        <v>100</v>
      </c>
      <c r="T14" s="1" t="s">
        <v>136</v>
      </c>
      <c r="U14" s="1" t="s">
        <v>110</v>
      </c>
      <c r="V14" s="1" t="s">
        <v>118</v>
      </c>
      <c r="W14" s="1" t="s">
        <v>156</v>
      </c>
      <c r="Z14" s="6">
        <v>48563.58</v>
      </c>
      <c r="AA14" s="6">
        <v>0</v>
      </c>
      <c r="AB14" s="6">
        <v>48563.58</v>
      </c>
      <c r="AC14" s="6">
        <v>-48563.58</v>
      </c>
      <c r="AD14" s="1" t="s">
        <v>120</v>
      </c>
      <c r="AG14" s="10">
        <v>0</v>
      </c>
      <c r="AH14" s="6">
        <v>0</v>
      </c>
      <c r="AI14" s="6">
        <v>0</v>
      </c>
      <c r="AJ14" s="6">
        <v>0</v>
      </c>
      <c r="AK14" s="6">
        <v>0</v>
      </c>
      <c r="AO14" s="10">
        <v>0</v>
      </c>
      <c r="AP14" s="6">
        <v>0</v>
      </c>
      <c r="AQ14" s="6">
        <v>0</v>
      </c>
      <c r="AR14" s="6">
        <v>0</v>
      </c>
      <c r="AS14" s="6">
        <v>0</v>
      </c>
      <c r="AU14" s="26" t="s">
        <v>201</v>
      </c>
      <c r="AX14" s="1" t="s">
        <v>144</v>
      </c>
      <c r="AY14" s="1" t="s">
        <v>161</v>
      </c>
      <c r="BD14" s="1" t="s">
        <v>110</v>
      </c>
      <c r="BE14" s="26" t="s">
        <v>198</v>
      </c>
      <c r="BH14" s="9">
        <v>1</v>
      </c>
      <c r="BI14" s="1" t="s">
        <v>162</v>
      </c>
      <c r="BK14" s="11">
        <v>0</v>
      </c>
      <c r="BP14" s="1" t="s">
        <v>105</v>
      </c>
      <c r="BQ14" s="1" t="s">
        <v>106</v>
      </c>
      <c r="BR14" t="str">
        <f t="shared" si="1"/>
        <v>411100 - Clients - Ventes</v>
      </c>
      <c r="BS14" s="1" t="s">
        <v>151</v>
      </c>
      <c r="BT14" s="1" t="s">
        <v>152</v>
      </c>
      <c r="BU14" t="str">
        <f t="shared" si="2"/>
        <v>CL0004 - Agence CLEMENT</v>
      </c>
      <c r="BX14" t="str">
        <f t="shared" si="3"/>
        <v xml:space="preserve"> - </v>
      </c>
      <c r="CA14" t="str">
        <f t="shared" si="4"/>
        <v xml:space="preserve"> - </v>
      </c>
      <c r="CB14" s="1" t="s">
        <v>109</v>
      </c>
      <c r="CC14" s="1" t="s">
        <v>110</v>
      </c>
      <c r="CD14" s="26" t="s">
        <v>205</v>
      </c>
      <c r="CE14" s="26" t="s">
        <v>206</v>
      </c>
      <c r="CF14" s="26" t="s">
        <v>207</v>
      </c>
    </row>
    <row r="15" spans="1:84" x14ac:dyDescent="0.25">
      <c r="A15" s="1" t="s">
        <v>100</v>
      </c>
      <c r="B15" s="1" t="s">
        <v>101</v>
      </c>
      <c r="C15" t="str">
        <f t="shared" si="0"/>
        <v xml:space="preserve"> IND Qualiac</v>
      </c>
      <c r="D15" s="1" t="s">
        <v>102</v>
      </c>
      <c r="E15" t="s">
        <v>103</v>
      </c>
      <c r="K15" t="s">
        <v>104</v>
      </c>
      <c r="Z15" s="6">
        <v>25000</v>
      </c>
      <c r="AA15" s="6">
        <v>0</v>
      </c>
      <c r="AB15" s="6">
        <v>25000</v>
      </c>
      <c r="AC15" s="6">
        <v>-25000</v>
      </c>
      <c r="AG15" s="10">
        <v>0</v>
      </c>
      <c r="AH15" s="6">
        <v>0</v>
      </c>
      <c r="AI15" s="6">
        <v>0</v>
      </c>
      <c r="AJ15" s="6">
        <v>0</v>
      </c>
      <c r="AK15" s="6">
        <v>0</v>
      </c>
      <c r="AO15" s="10">
        <v>0</v>
      </c>
      <c r="AP15" s="6">
        <v>0</v>
      </c>
      <c r="AQ15" s="6">
        <v>0</v>
      </c>
      <c r="AR15" s="6">
        <v>0</v>
      </c>
      <c r="AS15" s="6">
        <v>0</v>
      </c>
      <c r="BH15" s="9">
        <v>0</v>
      </c>
      <c r="BK15" s="11">
        <v>0</v>
      </c>
      <c r="BP15" s="1" t="s">
        <v>105</v>
      </c>
      <c r="BQ15" s="1" t="s">
        <v>106</v>
      </c>
      <c r="BR15" t="str">
        <f t="shared" si="1"/>
        <v>411100 - Clients - Ventes</v>
      </c>
      <c r="BS15" s="1" t="s">
        <v>163</v>
      </c>
      <c r="BT15" s="1" t="s">
        <v>164</v>
      </c>
      <c r="BU15" t="str">
        <f t="shared" si="2"/>
        <v>CL0005 - Agence PERRON</v>
      </c>
      <c r="BX15" t="str">
        <f t="shared" si="3"/>
        <v xml:space="preserve"> - </v>
      </c>
      <c r="CA15" t="str">
        <f t="shared" si="4"/>
        <v xml:space="preserve"> - </v>
      </c>
      <c r="CB15" s="1" t="s">
        <v>109</v>
      </c>
      <c r="CC15" s="1" t="s">
        <v>110</v>
      </c>
      <c r="CD15" s="26" t="s">
        <v>205</v>
      </c>
      <c r="CE15" s="26" t="s">
        <v>206</v>
      </c>
      <c r="CF15" s="26" t="s">
        <v>207</v>
      </c>
    </row>
    <row r="16" spans="1:84" x14ac:dyDescent="0.25">
      <c r="A16" s="1" t="s">
        <v>100</v>
      </c>
      <c r="B16" s="1" t="s">
        <v>101</v>
      </c>
      <c r="C16" t="str">
        <f t="shared" si="0"/>
        <v xml:space="preserve"> IND Qualiac</v>
      </c>
      <c r="D16" s="1" t="s">
        <v>111</v>
      </c>
      <c r="E16" t="s">
        <v>103</v>
      </c>
      <c r="F16" t="s">
        <v>149</v>
      </c>
      <c r="G16" t="s">
        <v>165</v>
      </c>
      <c r="H16" s="25" t="s">
        <v>198</v>
      </c>
      <c r="I16" t="s">
        <v>114</v>
      </c>
      <c r="J16" t="s">
        <v>115</v>
      </c>
      <c r="K16" t="s">
        <v>166</v>
      </c>
      <c r="M16" t="s">
        <v>105</v>
      </c>
      <c r="N16" s="1" t="s">
        <v>106</v>
      </c>
      <c r="P16" s="1" t="s">
        <v>163</v>
      </c>
      <c r="Q16" s="1" t="s">
        <v>164</v>
      </c>
      <c r="R16" s="1" t="s">
        <v>164</v>
      </c>
      <c r="S16" s="1" t="s">
        <v>147</v>
      </c>
      <c r="T16" s="1" t="s">
        <v>127</v>
      </c>
      <c r="U16" s="1" t="s">
        <v>110</v>
      </c>
      <c r="Z16" s="6">
        <v>48563.58</v>
      </c>
      <c r="AA16" s="6">
        <v>0</v>
      </c>
      <c r="AB16" s="6">
        <v>48563.58</v>
      </c>
      <c r="AC16" s="6">
        <v>-48563.58</v>
      </c>
      <c r="AD16" s="1" t="s">
        <v>120</v>
      </c>
      <c r="AG16" s="10">
        <v>0</v>
      </c>
      <c r="AH16" s="6">
        <v>0</v>
      </c>
      <c r="AI16" s="6">
        <v>0</v>
      </c>
      <c r="AJ16" s="6">
        <v>0</v>
      </c>
      <c r="AK16" s="6">
        <v>0</v>
      </c>
      <c r="AO16" s="10">
        <v>0</v>
      </c>
      <c r="AP16" s="6">
        <v>0</v>
      </c>
      <c r="AQ16" s="6">
        <v>0</v>
      </c>
      <c r="AR16" s="6">
        <v>0</v>
      </c>
      <c r="AS16" s="6">
        <v>0</v>
      </c>
      <c r="AU16" s="26" t="s">
        <v>202</v>
      </c>
      <c r="AX16" s="1" t="s">
        <v>167</v>
      </c>
      <c r="AY16" s="1" t="s">
        <v>161</v>
      </c>
      <c r="BD16" s="1" t="s">
        <v>110</v>
      </c>
      <c r="BE16" s="26" t="s">
        <v>198</v>
      </c>
      <c r="BH16" s="9">
        <v>1</v>
      </c>
      <c r="BI16" s="1" t="s">
        <v>162</v>
      </c>
      <c r="BK16" s="11">
        <v>0</v>
      </c>
      <c r="BP16" s="1" t="s">
        <v>105</v>
      </c>
      <c r="BQ16" s="1" t="s">
        <v>106</v>
      </c>
      <c r="BR16" t="str">
        <f t="shared" si="1"/>
        <v>411100 - Clients - Ventes</v>
      </c>
      <c r="BS16" s="1" t="s">
        <v>163</v>
      </c>
      <c r="BT16" s="1" t="s">
        <v>164</v>
      </c>
      <c r="BU16" t="str">
        <f t="shared" si="2"/>
        <v>CL0005 - Agence PERRON</v>
      </c>
      <c r="BX16" t="str">
        <f t="shared" si="3"/>
        <v xml:space="preserve"> - </v>
      </c>
      <c r="CA16" t="str">
        <f t="shared" si="4"/>
        <v xml:space="preserve"> - </v>
      </c>
      <c r="CB16" s="1" t="s">
        <v>109</v>
      </c>
      <c r="CC16" s="1" t="s">
        <v>110</v>
      </c>
      <c r="CD16" s="26" t="s">
        <v>205</v>
      </c>
      <c r="CE16" s="26" t="s">
        <v>206</v>
      </c>
      <c r="CF16" s="26" t="s">
        <v>207</v>
      </c>
    </row>
    <row r="17" spans="1:84" x14ac:dyDescent="0.25">
      <c r="A17" s="1" t="s">
        <v>100</v>
      </c>
      <c r="B17" s="1" t="s">
        <v>101</v>
      </c>
      <c r="C17" t="str">
        <f t="shared" si="0"/>
        <v xml:space="preserve"> IND Qualiac</v>
      </c>
      <c r="D17" s="1" t="s">
        <v>111</v>
      </c>
      <c r="E17" t="s">
        <v>103</v>
      </c>
      <c r="F17" t="s">
        <v>168</v>
      </c>
      <c r="G17" t="s">
        <v>169</v>
      </c>
      <c r="H17" s="25" t="s">
        <v>198</v>
      </c>
      <c r="I17" t="s">
        <v>114</v>
      </c>
      <c r="J17" t="s">
        <v>115</v>
      </c>
      <c r="K17" t="s">
        <v>170</v>
      </c>
      <c r="M17" t="s">
        <v>105</v>
      </c>
      <c r="N17" s="1" t="s">
        <v>106</v>
      </c>
      <c r="P17" s="1" t="s">
        <v>163</v>
      </c>
      <c r="Q17" s="1" t="s">
        <v>164</v>
      </c>
      <c r="R17" s="1" t="s">
        <v>164</v>
      </c>
      <c r="S17" s="1" t="s">
        <v>147</v>
      </c>
      <c r="T17" s="1" t="s">
        <v>127</v>
      </c>
      <c r="U17" s="1" t="s">
        <v>110</v>
      </c>
      <c r="Z17" s="6">
        <v>48563.58</v>
      </c>
      <c r="AA17" s="6">
        <v>0</v>
      </c>
      <c r="AB17" s="6">
        <v>48563.58</v>
      </c>
      <c r="AC17" s="6">
        <v>-48563.58</v>
      </c>
      <c r="AD17" s="1" t="s">
        <v>120</v>
      </c>
      <c r="AG17" s="10">
        <v>0</v>
      </c>
      <c r="AH17" s="6">
        <v>0</v>
      </c>
      <c r="AI17" s="6">
        <v>0</v>
      </c>
      <c r="AJ17" s="6">
        <v>0</v>
      </c>
      <c r="AK17" s="6">
        <v>0</v>
      </c>
      <c r="AO17" s="10">
        <v>0</v>
      </c>
      <c r="AP17" s="6">
        <v>0</v>
      </c>
      <c r="AQ17" s="6">
        <v>0</v>
      </c>
      <c r="AR17" s="6">
        <v>0</v>
      </c>
      <c r="AS17" s="6">
        <v>0</v>
      </c>
      <c r="AU17" s="26" t="s">
        <v>202</v>
      </c>
      <c r="AX17" s="1" t="s">
        <v>149</v>
      </c>
      <c r="AY17" s="1" t="s">
        <v>121</v>
      </c>
      <c r="BD17" s="1" t="s">
        <v>110</v>
      </c>
      <c r="BE17" s="26" t="s">
        <v>198</v>
      </c>
      <c r="BH17" s="9">
        <v>1</v>
      </c>
      <c r="BI17" s="1" t="s">
        <v>171</v>
      </c>
      <c r="BK17" s="11">
        <v>0</v>
      </c>
      <c r="BP17" s="1" t="s">
        <v>105</v>
      </c>
      <c r="BQ17" s="1" t="s">
        <v>106</v>
      </c>
      <c r="BR17" t="str">
        <f t="shared" si="1"/>
        <v>411100 - Clients - Ventes</v>
      </c>
      <c r="BS17" s="1" t="s">
        <v>163</v>
      </c>
      <c r="BT17" s="1" t="s">
        <v>164</v>
      </c>
      <c r="BU17" t="str">
        <f t="shared" si="2"/>
        <v>CL0005 - Agence PERRON</v>
      </c>
      <c r="BX17" t="str">
        <f t="shared" si="3"/>
        <v xml:space="preserve"> - </v>
      </c>
      <c r="CA17" t="str">
        <f t="shared" si="4"/>
        <v xml:space="preserve"> - </v>
      </c>
      <c r="CB17" s="1" t="s">
        <v>109</v>
      </c>
      <c r="CC17" s="1" t="s">
        <v>110</v>
      </c>
      <c r="CD17" s="26" t="s">
        <v>205</v>
      </c>
      <c r="CE17" s="26" t="s">
        <v>206</v>
      </c>
      <c r="CF17" s="26" t="s">
        <v>207</v>
      </c>
    </row>
    <row r="18" spans="1:84" x14ac:dyDescent="0.25">
      <c r="A18" s="1" t="s">
        <v>100</v>
      </c>
      <c r="B18" s="1" t="s">
        <v>101</v>
      </c>
      <c r="C18" t="str">
        <f t="shared" si="0"/>
        <v xml:space="preserve"> IND Qualiac</v>
      </c>
      <c r="D18" s="1" t="s">
        <v>111</v>
      </c>
      <c r="E18" t="s">
        <v>103</v>
      </c>
      <c r="F18" t="s">
        <v>172</v>
      </c>
      <c r="G18" t="s">
        <v>173</v>
      </c>
      <c r="H18" s="25" t="s">
        <v>198</v>
      </c>
      <c r="I18" t="s">
        <v>114</v>
      </c>
      <c r="J18" t="s">
        <v>115</v>
      </c>
      <c r="K18" t="s">
        <v>174</v>
      </c>
      <c r="M18" t="s">
        <v>175</v>
      </c>
      <c r="N18" s="1" t="s">
        <v>176</v>
      </c>
      <c r="P18" s="1" t="s">
        <v>177</v>
      </c>
      <c r="Q18" s="1" t="s">
        <v>178</v>
      </c>
      <c r="R18" s="1" t="s">
        <v>178</v>
      </c>
      <c r="T18" s="1" t="s">
        <v>127</v>
      </c>
      <c r="Z18" s="6">
        <v>48563.58</v>
      </c>
      <c r="AA18" s="6">
        <v>0</v>
      </c>
      <c r="AB18" s="6">
        <v>48563.58</v>
      </c>
      <c r="AC18" s="6">
        <v>-48563.58</v>
      </c>
      <c r="AD18" s="1" t="s">
        <v>120</v>
      </c>
      <c r="AG18" s="10">
        <v>0</v>
      </c>
      <c r="AH18" s="6">
        <v>0</v>
      </c>
      <c r="AI18" s="6">
        <v>0</v>
      </c>
      <c r="AJ18" s="6">
        <v>0</v>
      </c>
      <c r="AK18" s="6">
        <v>0</v>
      </c>
      <c r="AO18" s="10">
        <v>0</v>
      </c>
      <c r="AP18" s="6">
        <v>0</v>
      </c>
      <c r="AQ18" s="6">
        <v>0</v>
      </c>
      <c r="AR18" s="6">
        <v>0</v>
      </c>
      <c r="AS18" s="6">
        <v>0</v>
      </c>
      <c r="AU18" s="26" t="s">
        <v>201</v>
      </c>
      <c r="AX18" s="1" t="s">
        <v>158</v>
      </c>
      <c r="AY18" s="1" t="s">
        <v>161</v>
      </c>
      <c r="BD18" s="1" t="s">
        <v>110</v>
      </c>
      <c r="BE18" s="26" t="s">
        <v>198</v>
      </c>
      <c r="BH18" s="9">
        <v>3</v>
      </c>
      <c r="BK18" s="11">
        <v>0</v>
      </c>
      <c r="BP18" s="1" t="s">
        <v>175</v>
      </c>
      <c r="BQ18" s="1" t="s">
        <v>176</v>
      </c>
      <c r="BR18" t="str">
        <f t="shared" si="1"/>
        <v>411700 - Clients - Retenues</v>
      </c>
      <c r="BS18" s="1" t="s">
        <v>177</v>
      </c>
      <c r="BT18" s="1" t="s">
        <v>178</v>
      </c>
      <c r="BU18" t="str">
        <f t="shared" si="2"/>
        <v>CL0018 - Agence FIRMIN</v>
      </c>
      <c r="BX18" t="str">
        <f t="shared" si="3"/>
        <v xml:space="preserve"> - </v>
      </c>
      <c r="CA18" t="str">
        <f t="shared" si="4"/>
        <v xml:space="preserve"> - </v>
      </c>
      <c r="CB18" s="1" t="s">
        <v>109</v>
      </c>
      <c r="CC18" s="1" t="s">
        <v>110</v>
      </c>
      <c r="CD18" s="26" t="s">
        <v>205</v>
      </c>
      <c r="CE18" s="26" t="s">
        <v>206</v>
      </c>
      <c r="CF18" s="26" t="s">
        <v>207</v>
      </c>
    </row>
    <row r="19" spans="1:84" x14ac:dyDescent="0.25">
      <c r="A19" s="1" t="s">
        <v>100</v>
      </c>
      <c r="B19" s="1" t="s">
        <v>101</v>
      </c>
      <c r="C19" t="str">
        <f t="shared" si="0"/>
        <v xml:space="preserve"> IND Qualiac</v>
      </c>
      <c r="D19" s="1" t="s">
        <v>111</v>
      </c>
      <c r="E19" t="s">
        <v>103</v>
      </c>
      <c r="F19" t="s">
        <v>179</v>
      </c>
      <c r="G19" t="s">
        <v>180</v>
      </c>
      <c r="H19" s="25" t="s">
        <v>198</v>
      </c>
      <c r="I19" t="s">
        <v>114</v>
      </c>
      <c r="J19" t="s">
        <v>115</v>
      </c>
      <c r="K19" t="s">
        <v>181</v>
      </c>
      <c r="M19" t="s">
        <v>175</v>
      </c>
      <c r="N19" s="1" t="s">
        <v>176</v>
      </c>
      <c r="P19" s="1" t="s">
        <v>182</v>
      </c>
      <c r="Q19" s="1" t="s">
        <v>183</v>
      </c>
      <c r="R19" s="1" t="s">
        <v>183</v>
      </c>
      <c r="T19" s="1" t="s">
        <v>127</v>
      </c>
      <c r="V19" s="1" t="s">
        <v>118</v>
      </c>
      <c r="W19" s="1" t="s">
        <v>184</v>
      </c>
      <c r="Z19" s="6">
        <v>741.69</v>
      </c>
      <c r="AA19" s="6">
        <v>0</v>
      </c>
      <c r="AB19" s="6">
        <v>741.69</v>
      </c>
      <c r="AC19" s="6">
        <v>-741.69</v>
      </c>
      <c r="AD19" s="1" t="s">
        <v>120</v>
      </c>
      <c r="AG19" s="10">
        <v>0</v>
      </c>
      <c r="AH19" s="6">
        <v>0</v>
      </c>
      <c r="AI19" s="6">
        <v>0</v>
      </c>
      <c r="AJ19" s="6">
        <v>0</v>
      </c>
      <c r="AK19" s="6">
        <v>0</v>
      </c>
      <c r="AO19" s="10">
        <v>0</v>
      </c>
      <c r="AP19" s="6">
        <v>0</v>
      </c>
      <c r="AQ19" s="6">
        <v>0</v>
      </c>
      <c r="AR19" s="6">
        <v>0</v>
      </c>
      <c r="AS19" s="6">
        <v>0</v>
      </c>
      <c r="AU19" s="26" t="s">
        <v>202</v>
      </c>
      <c r="AX19" s="1" t="s">
        <v>172</v>
      </c>
      <c r="AY19" s="1" t="s">
        <v>161</v>
      </c>
      <c r="BD19" s="1" t="s">
        <v>110</v>
      </c>
      <c r="BE19" s="26" t="s">
        <v>198</v>
      </c>
      <c r="BH19" s="9">
        <v>3</v>
      </c>
      <c r="BK19" s="11">
        <v>0</v>
      </c>
      <c r="BP19" s="1" t="s">
        <v>175</v>
      </c>
      <c r="BQ19" s="1" t="s">
        <v>176</v>
      </c>
      <c r="BR19" t="str">
        <f t="shared" si="1"/>
        <v>411700 - Clients - Retenues</v>
      </c>
      <c r="BS19" s="1" t="s">
        <v>182</v>
      </c>
      <c r="BT19" s="1" t="s">
        <v>183</v>
      </c>
      <c r="BU19" t="str">
        <f t="shared" si="2"/>
        <v>CL0019 - Agence GRAND</v>
      </c>
      <c r="BX19" t="str">
        <f t="shared" si="3"/>
        <v xml:space="preserve"> - </v>
      </c>
      <c r="CA19" t="str">
        <f t="shared" si="4"/>
        <v xml:space="preserve"> - </v>
      </c>
      <c r="CB19" s="1" t="s">
        <v>109</v>
      </c>
      <c r="CC19" s="1" t="s">
        <v>110</v>
      </c>
      <c r="CD19" s="26" t="s">
        <v>205</v>
      </c>
      <c r="CE19" s="26" t="s">
        <v>206</v>
      </c>
      <c r="CF19" s="26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EGLT</vt:lpstr>
      <vt:lpstr>Donnees</vt:lpstr>
      <vt:lpstr>EGLT!Zone_d_impression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2015-10-23T14:39:00Z</dcterms:modified>
</cp:coreProperties>
</file>