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VRL" sheetId="3" r:id="rId1"/>
    <sheet name="Donnees" sheetId="2" r:id="rId2"/>
  </sheets>
  <calcPr calcId="152511"/>
  <pivotCaches>
    <pivotCache cacheId="5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D1" i="2" l="1"/>
  <c r="B2" i="2"/>
  <c r="D2" i="2" l="1"/>
  <c r="F1" i="2" l="1"/>
  <c r="N1" i="3" s="1"/>
  <c r="B1" i="2" l="1"/>
  <c r="L18" i="2"/>
  <c r="I18" i="2"/>
  <c r="F18" i="2"/>
  <c r="C18" i="2"/>
  <c r="L17" i="2"/>
  <c r="I17" i="2"/>
  <c r="F17" i="2"/>
  <c r="C17" i="2"/>
  <c r="L16" i="2"/>
  <c r="I16" i="2"/>
  <c r="F16" i="2"/>
  <c r="C16" i="2"/>
  <c r="L15" i="2"/>
  <c r="I15" i="2"/>
  <c r="F15" i="2"/>
  <c r="C15" i="2"/>
  <c r="L14" i="2"/>
  <c r="I14" i="2"/>
  <c r="F14" i="2"/>
  <c r="C14" i="2"/>
  <c r="L13" i="2"/>
  <c r="I13" i="2"/>
  <c r="F13" i="2"/>
  <c r="C13" i="2"/>
  <c r="L12" i="2"/>
  <c r="I12" i="2"/>
  <c r="F12" i="2"/>
  <c r="C12" i="2"/>
  <c r="L11" i="2"/>
  <c r="I11" i="2"/>
  <c r="F11" i="2"/>
  <c r="C11" i="2"/>
  <c r="L10" i="2"/>
  <c r="I10" i="2"/>
  <c r="F10" i="2"/>
  <c r="C10" i="2"/>
  <c r="L9" i="2"/>
  <c r="I9" i="2"/>
  <c r="F9" i="2"/>
  <c r="C9" i="2"/>
  <c r="L8" i="2"/>
  <c r="I8" i="2"/>
  <c r="F8" i="2"/>
  <c r="C8" i="2"/>
  <c r="L7" i="2"/>
  <c r="I7" i="2"/>
  <c r="F7" i="2"/>
  <c r="C7" i="2"/>
  <c r="L6" i="2"/>
  <c r="I6" i="2"/>
  <c r="F6" i="2"/>
  <c r="C6" i="2"/>
  <c r="L5" i="2"/>
  <c r="I5" i="2"/>
  <c r="F5" i="2"/>
  <c r="C5" i="2"/>
  <c r="L4" i="2"/>
  <c r="I4" i="2"/>
  <c r="F4" i="2"/>
  <c r="C4" i="2"/>
</calcChain>
</file>

<file path=xl/sharedStrings.xml><?xml version="1.0" encoding="utf-8"?>
<sst xmlns="http://schemas.openxmlformats.org/spreadsheetml/2006/main" count="432" uniqueCount="96">
  <si>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</si>
  <si>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</si>
  <si>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</si>
  <si>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</si>
  <si>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</si>
  <si>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</si>
  <si>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</si>
  <si>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</si>
  <si>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</si>
  <si>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</si>
  <si>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</si>
  <si>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</si>
  <si>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</si>
  <si>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</si>
  <si>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</si>
  <si>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</si>
  <si>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</si>
  <si>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</si>
  <si>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</si>
  <si>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</si>
  <si>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>Totalisation 2</t>
  </si>
  <si>
    <t>Bailleur</t>
  </si>
  <si>
    <t>Libellé bailleur</t>
  </si>
  <si>
    <t>Numéro de contrat</t>
  </si>
  <si>
    <t>Numéro de parc</t>
  </si>
  <si>
    <t>Type</t>
  </si>
  <si>
    <t>Terme</t>
  </si>
  <si>
    <t>Date début</t>
  </si>
  <si>
    <t>Date fin</t>
  </si>
  <si>
    <t>Mnt quote-part</t>
  </si>
  <si>
    <t>Valeur résiduelle</t>
  </si>
  <si>
    <t>% VR</t>
  </si>
  <si>
    <t>Date rachat début</t>
  </si>
  <si>
    <t>Date rachat fin</t>
  </si>
  <si>
    <t>Somme de Mnt quote-part</t>
  </si>
  <si>
    <t>Somme de Valeur résiduelle</t>
  </si>
  <si>
    <t>Montant quote-part</t>
  </si>
  <si>
    <t>2018</t>
  </si>
  <si>
    <t>IND</t>
  </si>
  <si>
    <t>Qualiac</t>
  </si>
  <si>
    <t>GECAP</t>
  </si>
  <si>
    <t>GE Capital</t>
  </si>
  <si>
    <t>DEVISE-030</t>
  </si>
  <si>
    <t>MR00002410</t>
  </si>
  <si>
    <t>CS</t>
  </si>
  <si>
    <t>Echu</t>
  </si>
  <si>
    <t>01/01/2016</t>
  </si>
  <si>
    <t>30/04/2018</t>
  </si>
  <si>
    <t>1,000000</t>
  </si>
  <si>
    <t>01/01/2018</t>
  </si>
  <si>
    <t>31/12/2099</t>
  </si>
  <si>
    <t>887248</t>
  </si>
  <si>
    <t>DEB</t>
  </si>
  <si>
    <t>27/08/2018</t>
  </si>
  <si>
    <t>2019</t>
  </si>
  <si>
    <t>DEVISE-021</t>
  </si>
  <si>
    <t>MR00002355</t>
  </si>
  <si>
    <t>31/12/2019</t>
  </si>
  <si>
    <t>25,001500</t>
  </si>
  <si>
    <t>MR00002356</t>
  </si>
  <si>
    <t>DEVISE-024</t>
  </si>
  <si>
    <t>MR00002331</t>
  </si>
  <si>
    <t>LF</t>
  </si>
  <si>
    <t>MR00002332</t>
  </si>
  <si>
    <t>DEVISE-025</t>
  </si>
  <si>
    <t>MR00002299</t>
  </si>
  <si>
    <t>CB</t>
  </si>
  <si>
    <t>2020</t>
  </si>
  <si>
    <t>DEVISE-100/T</t>
  </si>
  <si>
    <t>MR00002215</t>
  </si>
  <si>
    <t>01/09/2016</t>
  </si>
  <si>
    <t>31/07/2020</t>
  </si>
  <si>
    <t>0,010000</t>
  </si>
  <si>
    <t>MR00002216</t>
  </si>
  <si>
    <t>DEVISE-1001/T</t>
  </si>
  <si>
    <t>MR00002217</t>
  </si>
  <si>
    <t>MR00002218</t>
  </si>
  <si>
    <t>2021</t>
  </si>
  <si>
    <t>DEVISE-031</t>
  </si>
  <si>
    <t>MR00002412</t>
  </si>
  <si>
    <t>31/01/2021</t>
  </si>
  <si>
    <t>33,000000</t>
  </si>
  <si>
    <t>2023</t>
  </si>
  <si>
    <t>DEVISE-022</t>
  </si>
  <si>
    <t>MR00002357</t>
  </si>
  <si>
    <t>31/12/2023</t>
  </si>
  <si>
    <t>MR00002358</t>
  </si>
  <si>
    <t>DEVISE-023</t>
  </si>
  <si>
    <t>MR00002359</t>
  </si>
  <si>
    <t>MR00002360</t>
  </si>
  <si>
    <t xml:space="preserve">2018 - </t>
  </si>
  <si>
    <t>IND - Qualiac</t>
  </si>
  <si>
    <t xml:space="preserve">2019 - </t>
  </si>
  <si>
    <t xml:space="preserve">2020 - </t>
  </si>
  <si>
    <t xml:space="preserve">2021 - </t>
  </si>
  <si>
    <t xml:space="preserve">2023 -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</si>
</sst>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/>
    <xf numFmtId="0" fontId="1" fillId="0" borderId="0" xfId="0" applyFont="1" applyAlignment="1"/>
    <xf numFmtId="0" fontId="0" fillId="0" borderId="0" xfId="0" applyBorder="1" applyAlignment="1"/>
    <xf numFmtId="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/>
  </cellXfs>
  <cellStyles count="2">
    <cellStyle name="Normal" xfId="0" builtinId="0"/>
    <cellStyle name="Normal 2" xfId="1"/>
  </cellStyles>
  <dxfs count="54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53"/>
      <tableStyleElement type="totalRow" dxfId="52"/>
      <tableStyleElement type="firstColumn" dxfId="51"/>
      <tableStyleElement type="firstRowSubheading" dxfId="50"/>
      <tableStyleElement type="secondRowSubheading" dxfId="49"/>
      <tableStyleElement type="thirdRowSubheading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710574652781" createdVersion="5" refreshedVersion="5" minRefreshableVersion="3" recordCount="16">
  <cacheSource type="worksheet">
    <worksheetSource ref="A3:W999999" sheet="Donnees"/>
  </cacheSource>
  <cacheFields count="23">
    <cacheField name="Totalisation 1" numFmtId="0">
      <sharedItems containsBlank="1"/>
    </cacheField>
    <cacheField name="Libellé totalisation 1" numFmtId="0">
      <sharedItems containsNonDate="0" containsString="0" containsBlank="1"/>
    </cacheField>
    <cacheField name="Totalisation et libellé 1" numFmtId="0">
      <sharedItems containsBlank="1" count="7">
        <s v="2018 - "/>
        <s v="2019 - "/>
        <s v="2020 - "/>
        <s v="2021 - "/>
        <s v="2023 - "/>
        <m/>
        <s v=" -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3">
        <s v="IND - Qualiac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Bailleur" numFmtId="0">
      <sharedItems containsBlank="1" count="3">
        <s v="GECAP"/>
        <m/>
        <s v=" " u="1"/>
      </sharedItems>
    </cacheField>
    <cacheField name="Libellé bailleur" numFmtId="0">
      <sharedItems containsBlank="1" count="3">
        <s v="GE Capital"/>
        <m/>
        <s v=" " u="1"/>
      </sharedItems>
    </cacheField>
    <cacheField name="Numéro de contrat" numFmtId="0">
      <sharedItems containsBlank="1" count="11">
        <s v="DEVISE-030"/>
        <s v="DEVISE-021"/>
        <s v="DEVISE-024"/>
        <s v="DEVISE-025"/>
        <s v="DEVISE-100/T"/>
        <s v="DEVISE-1001/T"/>
        <s v="DEVISE-031"/>
        <s v="DEVISE-022"/>
        <s v="DEVISE-023"/>
        <m/>
        <s v=" " u="1"/>
      </sharedItems>
    </cacheField>
    <cacheField name="Numéro de parc" numFmtId="0">
      <sharedItems containsBlank="1" count="17">
        <s v="MR00002410"/>
        <s v="MR00002355"/>
        <s v="MR00002356"/>
        <s v="MR00002331"/>
        <s v="MR00002332"/>
        <s v="MR00002299"/>
        <s v="MR00002215"/>
        <s v="MR00002216"/>
        <s v="MR00002217"/>
        <s v="MR00002218"/>
        <s v="MR00002412"/>
        <s v="MR00002357"/>
        <s v="MR00002358"/>
        <s v="MR00002359"/>
        <s v="MR00002360"/>
        <m/>
        <s v=" " u="1"/>
      </sharedItems>
    </cacheField>
    <cacheField name="Type" numFmtId="0">
      <sharedItems containsBlank="1" count="5">
        <s v="CS"/>
        <s v="LF"/>
        <s v="CB"/>
        <m/>
        <s v=" " u="1"/>
      </sharedItems>
    </cacheField>
    <cacheField name="Terme" numFmtId="0">
      <sharedItems containsBlank="1" count="3">
        <s v="Echu"/>
        <m/>
        <s v=" " u="1"/>
      </sharedItems>
    </cacheField>
    <cacheField name="Date début" numFmtId="0">
      <sharedItems containsBlank="1" count="4">
        <s v="01/01/2016"/>
        <s v="01/09/2016"/>
        <m/>
        <s v=" " u="1"/>
      </sharedItems>
    </cacheField>
    <cacheField name="Date fin" numFmtId="0">
      <sharedItems containsBlank="1" count="7">
        <s v="30/04/2018"/>
        <s v="31/12/2019"/>
        <s v="31/07/2020"/>
        <s v="31/01/2021"/>
        <s v="31/12/2023"/>
        <m/>
        <s v=" " u="1"/>
      </sharedItems>
    </cacheField>
    <cacheField name="% VR" numFmtId="0">
      <sharedItems containsBlank="1" containsMixedTypes="1" containsNumber="1" containsInteger="1" minValue="0" maxValue="0" count="6">
        <s v="1,000000"/>
        <s v="25,001500"/>
        <s v="0,010000"/>
        <s v="33,000000"/>
        <m/>
        <n v="0" u="1"/>
      </sharedItems>
    </cacheField>
    <cacheField name="Mnt quote-part" numFmtId="0">
      <sharedItems containsString="0" containsBlank="1" containsNumber="1" minValue="76.92" maxValue="1010101.01"/>
    </cacheField>
    <cacheField name="Valeur résiduelle" numFmtId="0">
      <sharedItems containsString="0" containsBlank="1" containsNumber="1" minValue="0.01" maxValue="48066.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2018"/>
    <m/>
    <x v="0"/>
    <s v="IND"/>
    <s v="Qualiac"/>
    <x v="0"/>
    <m/>
    <m/>
    <s v=" - "/>
    <m/>
    <m/>
    <s v=" - "/>
    <x v="0"/>
    <x v="0"/>
    <x v="0"/>
    <x v="0"/>
    <x v="0"/>
    <x v="0"/>
    <x v="0"/>
    <x v="0"/>
    <x v="0"/>
    <n v="40280.19"/>
    <n v="402.8"/>
  </r>
  <r>
    <s v="2019"/>
    <m/>
    <x v="1"/>
    <s v="IND"/>
    <s v="Qualiac"/>
    <x v="0"/>
    <m/>
    <m/>
    <s v=" - "/>
    <m/>
    <m/>
    <s v=" - "/>
    <x v="0"/>
    <x v="0"/>
    <x v="1"/>
    <x v="1"/>
    <x v="0"/>
    <x v="0"/>
    <x v="0"/>
    <x v="1"/>
    <x v="1"/>
    <n v="12828.09"/>
    <n v="3207.21"/>
  </r>
  <r>
    <s v="2019"/>
    <m/>
    <x v="1"/>
    <s v="IND"/>
    <s v="Qualiac"/>
    <x v="0"/>
    <m/>
    <m/>
    <s v=" - "/>
    <m/>
    <m/>
    <s v=" - "/>
    <x v="0"/>
    <x v="0"/>
    <x v="1"/>
    <x v="2"/>
    <x v="0"/>
    <x v="0"/>
    <x v="0"/>
    <x v="1"/>
    <x v="1"/>
    <n v="12828.09"/>
    <n v="3207.22"/>
  </r>
  <r>
    <s v="2019"/>
    <m/>
    <x v="1"/>
    <s v="IND"/>
    <s v="Qualiac"/>
    <x v="0"/>
    <m/>
    <m/>
    <s v=" - "/>
    <m/>
    <m/>
    <s v=" - "/>
    <x v="0"/>
    <x v="0"/>
    <x v="2"/>
    <x v="3"/>
    <x v="1"/>
    <x v="0"/>
    <x v="0"/>
    <x v="1"/>
    <x v="1"/>
    <n v="25000"/>
    <n v="6250.37"/>
  </r>
  <r>
    <s v="2019"/>
    <m/>
    <x v="1"/>
    <s v="IND"/>
    <s v="Qualiac"/>
    <x v="0"/>
    <m/>
    <m/>
    <s v=" - "/>
    <m/>
    <m/>
    <s v=" - "/>
    <x v="0"/>
    <x v="0"/>
    <x v="2"/>
    <x v="4"/>
    <x v="1"/>
    <x v="0"/>
    <x v="0"/>
    <x v="1"/>
    <x v="1"/>
    <n v="25000"/>
    <n v="6250.38"/>
  </r>
  <r>
    <s v="2019"/>
    <m/>
    <x v="1"/>
    <s v="IND"/>
    <s v="Qualiac"/>
    <x v="0"/>
    <m/>
    <m/>
    <s v=" - "/>
    <m/>
    <m/>
    <s v=" - "/>
    <x v="0"/>
    <x v="0"/>
    <x v="3"/>
    <x v="5"/>
    <x v="2"/>
    <x v="0"/>
    <x v="0"/>
    <x v="1"/>
    <x v="1"/>
    <n v="50000"/>
    <n v="12500.75"/>
  </r>
  <r>
    <s v="2020"/>
    <m/>
    <x v="2"/>
    <s v="IND"/>
    <s v="Qualiac"/>
    <x v="0"/>
    <m/>
    <m/>
    <s v=" - "/>
    <m/>
    <m/>
    <s v=" - "/>
    <x v="0"/>
    <x v="0"/>
    <x v="4"/>
    <x v="6"/>
    <x v="2"/>
    <x v="0"/>
    <x v="1"/>
    <x v="2"/>
    <x v="2"/>
    <n v="1010101.01"/>
    <n v="101.01"/>
  </r>
  <r>
    <s v="2020"/>
    <m/>
    <x v="2"/>
    <s v="IND"/>
    <s v="Qualiac"/>
    <x v="0"/>
    <m/>
    <m/>
    <s v=" - "/>
    <m/>
    <m/>
    <s v=" - "/>
    <x v="0"/>
    <x v="0"/>
    <x v="4"/>
    <x v="7"/>
    <x v="2"/>
    <x v="0"/>
    <x v="1"/>
    <x v="2"/>
    <x v="2"/>
    <n v="1010101.01"/>
    <n v="101.01"/>
  </r>
  <r>
    <s v="2020"/>
    <m/>
    <x v="2"/>
    <s v="IND"/>
    <s v="Qualiac"/>
    <x v="0"/>
    <m/>
    <m/>
    <s v=" - "/>
    <m/>
    <m/>
    <s v=" - "/>
    <x v="0"/>
    <x v="0"/>
    <x v="5"/>
    <x v="8"/>
    <x v="0"/>
    <x v="0"/>
    <x v="1"/>
    <x v="2"/>
    <x v="2"/>
    <n v="76.92"/>
    <n v="0.01"/>
  </r>
  <r>
    <s v="2020"/>
    <m/>
    <x v="2"/>
    <s v="IND"/>
    <s v="Qualiac"/>
    <x v="0"/>
    <m/>
    <m/>
    <s v=" - "/>
    <m/>
    <m/>
    <s v=" - "/>
    <x v="0"/>
    <x v="0"/>
    <x v="5"/>
    <x v="9"/>
    <x v="0"/>
    <x v="0"/>
    <x v="1"/>
    <x v="2"/>
    <x v="2"/>
    <n v="76.92"/>
    <n v="0.01"/>
  </r>
  <r>
    <s v="2021"/>
    <m/>
    <x v="3"/>
    <s v="IND"/>
    <s v="Qualiac"/>
    <x v="0"/>
    <m/>
    <m/>
    <s v=" - "/>
    <m/>
    <m/>
    <s v=" - "/>
    <x v="0"/>
    <x v="0"/>
    <x v="6"/>
    <x v="10"/>
    <x v="2"/>
    <x v="0"/>
    <x v="0"/>
    <x v="3"/>
    <x v="3"/>
    <n v="145656.6"/>
    <n v="48066.68"/>
  </r>
  <r>
    <s v="2023"/>
    <m/>
    <x v="4"/>
    <s v="IND"/>
    <s v="Qualiac"/>
    <x v="0"/>
    <m/>
    <m/>
    <s v=" - "/>
    <m/>
    <m/>
    <s v=" - "/>
    <x v="0"/>
    <x v="0"/>
    <x v="7"/>
    <x v="11"/>
    <x v="1"/>
    <x v="0"/>
    <x v="0"/>
    <x v="4"/>
    <x v="1"/>
    <n v="12828.09"/>
    <n v="3207.21"/>
  </r>
  <r>
    <s v="2023"/>
    <m/>
    <x v="4"/>
    <s v="IND"/>
    <s v="Qualiac"/>
    <x v="0"/>
    <m/>
    <m/>
    <s v=" - "/>
    <m/>
    <m/>
    <s v=" - "/>
    <x v="0"/>
    <x v="0"/>
    <x v="7"/>
    <x v="12"/>
    <x v="1"/>
    <x v="0"/>
    <x v="0"/>
    <x v="4"/>
    <x v="1"/>
    <n v="12828.09"/>
    <n v="3207.22"/>
  </r>
  <r>
    <s v="2023"/>
    <m/>
    <x v="4"/>
    <s v="IND"/>
    <s v="Qualiac"/>
    <x v="0"/>
    <m/>
    <m/>
    <s v=" - "/>
    <m/>
    <m/>
    <s v=" - "/>
    <x v="0"/>
    <x v="0"/>
    <x v="8"/>
    <x v="13"/>
    <x v="2"/>
    <x v="0"/>
    <x v="0"/>
    <x v="4"/>
    <x v="1"/>
    <n v="12828.09"/>
    <n v="3207.21"/>
  </r>
  <r>
    <s v="2023"/>
    <m/>
    <x v="4"/>
    <s v="IND"/>
    <s v="Qualiac"/>
    <x v="0"/>
    <m/>
    <m/>
    <s v=" - "/>
    <m/>
    <m/>
    <s v=" - "/>
    <x v="0"/>
    <x v="0"/>
    <x v="8"/>
    <x v="14"/>
    <x v="2"/>
    <x v="0"/>
    <x v="0"/>
    <x v="4"/>
    <x v="1"/>
    <n v="12828.09"/>
    <n v="3207.22"/>
  </r>
  <r>
    <m/>
    <m/>
    <x v="5"/>
    <m/>
    <m/>
    <x v="1"/>
    <m/>
    <m/>
    <m/>
    <m/>
    <m/>
    <m/>
    <x v="1"/>
    <x v="1"/>
    <x v="9"/>
    <x v="15"/>
    <x v="3"/>
    <x v="1"/>
    <x v="2"/>
    <x v="5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5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M33" firstHeaderRow="1" firstDataRow="2" firstDataCol="10"/>
  <pivotFields count="23">
    <pivotField compact="0" outline="0" showAll="0"/>
    <pivotField compact="0" outline="0" showAll="0"/>
    <pivotField axis="axisRow" showAll="0">
      <items count="8">
        <item m="1" x="6"/>
        <item x="5"/>
        <item x="0"/>
        <item x="1"/>
        <item x="2"/>
        <item x="3"/>
        <item x="4"/>
        <item t="default"/>
      </items>
    </pivotField>
    <pivotField compact="0" outline="0" showAll="0"/>
    <pivotField compact="0" outline="0" showAll="0"/>
    <pivotField axis="axisRow" compact="0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11">
        <item m="1" x="10"/>
        <item x="9"/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17">
        <item m="1" x="1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7">
        <item m="1" x="6"/>
        <item x="5"/>
        <item x="0"/>
        <item x="1"/>
        <item x="2"/>
        <item x="3"/>
        <item x="4"/>
      </items>
    </pivotField>
    <pivotField axis="axisRow" compact="0" showAll="0">
      <items count="7">
        <item m="1" x="5"/>
        <item x="4"/>
        <item x="0"/>
        <item x="1"/>
        <item x="2"/>
        <item x="3"/>
        <item t="default"/>
      </items>
    </pivotField>
    <pivotField dataField="1" compact="0" showAll="0"/>
    <pivotField dataField="1" compact="0" showAll="0"/>
  </pivotFields>
  <rowFields count="11">
    <field x="2"/>
    <field x="5"/>
    <field x="12"/>
    <field x="13"/>
    <field x="14"/>
    <field x="15"/>
    <field x="16"/>
    <field x="17"/>
    <field x="18"/>
    <field x="19"/>
    <field x="20"/>
  </rowFields>
  <rowItems count="26">
    <i>
      <x v="2"/>
    </i>
    <i r="1">
      <x v="2"/>
    </i>
    <i r="2">
      <x v="2"/>
      <x v="2"/>
      <x v="2"/>
      <x v="2"/>
      <x v="2"/>
      <x v="2"/>
      <x v="2"/>
      <x v="2"/>
      <x v="2"/>
    </i>
    <i>
      <x v="3"/>
    </i>
    <i r="1">
      <x v="2"/>
    </i>
    <i r="2">
      <x v="2"/>
      <x v="2"/>
      <x v="3"/>
      <x v="3"/>
      <x v="2"/>
      <x v="2"/>
      <x v="2"/>
      <x v="3"/>
      <x v="3"/>
    </i>
    <i r="5">
      <x v="4"/>
      <x v="2"/>
      <x v="2"/>
      <x v="2"/>
      <x v="3"/>
      <x v="3"/>
    </i>
    <i r="4">
      <x v="4"/>
      <x v="5"/>
      <x v="3"/>
      <x v="2"/>
      <x v="2"/>
      <x v="3"/>
      <x v="3"/>
    </i>
    <i r="5">
      <x v="6"/>
      <x v="3"/>
      <x v="2"/>
      <x v="2"/>
      <x v="3"/>
      <x v="3"/>
    </i>
    <i r="4">
      <x v="5"/>
      <x v="7"/>
      <x v="4"/>
      <x v="2"/>
      <x v="2"/>
      <x v="3"/>
      <x v="3"/>
    </i>
    <i>
      <x v="4"/>
    </i>
    <i r="1">
      <x v="2"/>
    </i>
    <i r="2">
      <x v="2"/>
      <x v="2"/>
      <x v="6"/>
      <x v="8"/>
      <x v="4"/>
      <x v="2"/>
      <x v="3"/>
      <x v="4"/>
      <x v="4"/>
    </i>
    <i r="5">
      <x v="9"/>
      <x v="4"/>
      <x v="2"/>
      <x v="3"/>
      <x v="4"/>
      <x v="4"/>
    </i>
    <i r="4">
      <x v="7"/>
      <x v="10"/>
      <x v="2"/>
      <x v="2"/>
      <x v="3"/>
      <x v="4"/>
      <x v="4"/>
    </i>
    <i r="5">
      <x v="11"/>
      <x v="2"/>
      <x v="2"/>
      <x v="3"/>
      <x v="4"/>
      <x v="4"/>
    </i>
    <i>
      <x v="5"/>
    </i>
    <i r="1">
      <x v="2"/>
    </i>
    <i r="2">
      <x v="2"/>
      <x v="2"/>
      <x v="8"/>
      <x v="12"/>
      <x v="4"/>
      <x v="2"/>
      <x v="2"/>
      <x v="5"/>
      <x v="5"/>
    </i>
    <i>
      <x v="6"/>
    </i>
    <i r="1">
      <x v="2"/>
    </i>
    <i r="2">
      <x v="2"/>
      <x v="2"/>
      <x v="9"/>
      <x v="13"/>
      <x v="3"/>
      <x v="2"/>
      <x v="2"/>
      <x v="6"/>
      <x v="3"/>
    </i>
    <i r="5">
      <x v="14"/>
      <x v="3"/>
      <x v="2"/>
      <x v="2"/>
      <x v="6"/>
      <x v="3"/>
    </i>
    <i r="4">
      <x v="10"/>
      <x v="15"/>
      <x v="4"/>
      <x v="2"/>
      <x v="2"/>
      <x v="6"/>
      <x v="3"/>
    </i>
    <i r="5">
      <x v="16"/>
      <x v="4"/>
      <x v="2"/>
      <x v="2"/>
      <x v="6"/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Mnt quote-part" fld="21" baseField="20" baseItem="0" numFmtId="4"/>
    <dataField name="Somme de Valeur résiduelle" fld="22" baseField="20" baseItem="0" numFmtId="4"/>
  </dataFields>
  <formats count="24">
    <format dxfId="47">
      <pivotArea dataOnly="0" outline="0" fieldPosition="0">
        <references count="1">
          <reference field="12" count="1">
            <x v="0"/>
          </reference>
        </references>
      </pivotArea>
    </format>
    <format dxfId="46">
      <pivotArea dataOnly="0" labelOnly="1" fieldPosition="0">
        <references count="1">
          <reference field="12" count="0"/>
        </references>
      </pivotArea>
    </format>
    <format dxfId="45">
      <pivotArea dataOnly="0" labelOnly="1" fieldPosition="0">
        <references count="1">
          <reference field="13" count="0"/>
        </references>
      </pivotArea>
    </format>
    <format dxfId="44">
      <pivotArea dataOnly="0" fieldPosition="0">
        <references count="1">
          <reference field="12" count="1">
            <x v="1"/>
          </reference>
        </references>
      </pivotArea>
    </format>
    <format dxfId="43">
      <pivotArea dataOnly="0" outline="0" fieldPosition="0">
        <references count="1">
          <reference field="13" count="1">
            <x v="1"/>
          </reference>
        </references>
      </pivotArea>
    </format>
    <format dxfId="42">
      <pivotArea dataOnly="0" outline="0" fieldPosition="0">
        <references count="4">
          <reference field="5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>
            <x v="0"/>
          </reference>
        </references>
      </pivotArea>
    </format>
    <format dxfId="41">
      <pivotArea dataOnly="0" labelOnly="1" fieldPosition="0">
        <references count="1">
          <reference field="14" count="0"/>
        </references>
      </pivotArea>
    </format>
    <format dxfId="40">
      <pivotArea dataOnly="0" labelOnly="1" fieldPosition="0">
        <references count="1">
          <reference field="15" count="0"/>
        </references>
      </pivotArea>
    </format>
    <format dxfId="39">
      <pivotArea dataOnly="0" outline="0" fieldPosition="0">
        <references count="1">
          <reference field="12" count="1">
            <x v="1"/>
          </reference>
        </references>
      </pivotArea>
    </format>
    <format dxfId="38">
      <pivotArea dataOnly="0" labelOnly="1" fieldPosition="0">
        <references count="1">
          <reference field="16" count="0"/>
        </references>
      </pivotArea>
    </format>
    <format dxfId="37">
      <pivotArea dataOnly="0" outline="0" fieldPosition="0">
        <references count="6">
          <reference field="5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36">
      <pivotArea dataOnly="0" outline="0" fieldPosition="0">
        <references count="10">
          <reference field="5" count="1" selected="0">
            <x v="0"/>
          </reference>
          <reference field="12" count="1" selected="0">
            <x v="0"/>
          </reference>
          <reference field="13" count="1" selected="0">
            <x v="0"/>
          </reference>
          <reference field="14" count="1" selected="0">
            <x v="0"/>
          </reference>
          <reference field="15" count="1" selected="0">
            <x v="0"/>
          </reference>
          <reference field="16" count="1" selected="0">
            <x v="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0"/>
          </reference>
          <reference field="20" count="1">
            <x v="0"/>
          </reference>
        </references>
      </pivotArea>
    </format>
    <format dxfId="35">
      <pivotArea dataOnly="0" labelOnly="1" fieldPosition="0">
        <references count="1">
          <reference field="17" count="0"/>
        </references>
      </pivotArea>
    </format>
    <format dxfId="34">
      <pivotArea dataOnly="0" outline="0" fieldPosition="0">
        <references count="1">
          <reference field="17" count="0" defaultSubtotal="1"/>
        </references>
      </pivotArea>
    </format>
    <format dxfId="33">
      <pivotArea dataOnly="0" labelOnly="1" fieldPosition="0">
        <references count="1">
          <reference field="18" count="0"/>
        </references>
      </pivotArea>
    </format>
    <format dxfId="32">
      <pivotArea dataOnly="0" outline="0" fieldPosition="0">
        <references count="1">
          <reference field="18" count="0" defaultSubtotal="1"/>
        </references>
      </pivotArea>
    </format>
    <format dxfId="31">
      <pivotArea dataOnly="0" labelOnly="1" fieldPosition="0">
        <references count="1">
          <reference field="19" count="0"/>
        </references>
      </pivotArea>
    </format>
    <format dxfId="30">
      <pivotArea dataOnly="0" outline="0" fieldPosition="0">
        <references count="1">
          <reference field="19" count="0" defaultSubtotal="1"/>
        </references>
      </pivotArea>
    </format>
    <format dxfId="29">
      <pivotArea dataOnly="0" labelOnly="1" fieldPosition="0">
        <references count="1">
          <reference field="20" count="0"/>
        </references>
      </pivotArea>
    </format>
    <format dxfId="28">
      <pivotArea dataOnly="0" outline="0" fieldPosition="0">
        <references count="1">
          <reference field="20" count="0" defaultSubtotal="1"/>
        </references>
      </pivotArea>
    </format>
    <format dxfId="27">
      <pivotArea dataOnly="0" outline="0" fieldPosition="0">
        <references count="3">
          <reference field="5" count="1" selected="0">
            <x v="0"/>
          </reference>
          <reference field="12" count="1" selected="0">
            <x v="0"/>
          </reference>
          <reference field="13" count="1">
            <x v="0"/>
          </reference>
        </references>
      </pivotArea>
    </format>
    <format dxfId="26">
      <pivotArea dataOnly="0" outline="0" fieldPosition="0">
        <references count="1">
          <reference field="13" count="0" defaultSubtotal="1"/>
        </references>
      </pivotArea>
    </format>
    <format dxfId="25">
      <pivotArea outline="0" fieldPosition="0">
        <references count="1">
          <reference field="4294967294" count="1">
            <x v="0"/>
          </reference>
        </references>
      </pivotArea>
    </format>
    <format dxfId="24">
      <pivotArea outline="0" fieldPosition="0">
        <references count="1">
          <reference field="4294967294" count="1">
            <x v="1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42578125" bestFit="1" customWidth="1" collapsed="1"/>
    <col min="3" max="3" width="17.7109375" customWidth="1" collapsed="1"/>
    <col min="4" max="4" width="34.5703125" customWidth="1" collapsed="1"/>
    <col min="5" max="5" width="33.7109375" customWidth="1" collapsed="1"/>
    <col min="6" max="6" width="30.85546875" customWidth="1" collapsed="1"/>
    <col min="7" max="7" width="8.28515625" customWidth="1" collapsed="1"/>
    <col min="8" max="8" width="13" customWidth="1" collapsed="1"/>
    <col min="9" max="10" width="16.5703125" customWidth="1" collapsed="1"/>
    <col min="11" max="11" width="11.85546875" customWidth="1" collapsed="1"/>
    <col min="12" max="12" width="23.28515625" customWidth="1" collapsed="1"/>
    <col min="13" max="13" width="22" customWidth="1" collapsed="1"/>
    <col min="14" max="14" width="17.5703125" customWidth="1" collapsed="1"/>
    <col min="15" max="15" width="19.140625" customWidth="1" collapsed="1"/>
    <col min="16" max="16" width="19" customWidth="1" collapsed="1"/>
    <col min="17" max="23" width="19.140625" customWidth="1" collapsed="1"/>
  </cols>
  <sheetData>
    <row r="1" spans="2:22" x14ac:dyDescent="0.25">
      <c r="B1" s="9"/>
      <c r="C1" s="9"/>
      <c r="D1" s="9"/>
      <c r="E1" s="9"/>
      <c r="F1" s="8"/>
      <c r="N1" t="str">
        <f>CONCATENATE("Edité au : ",Donnees!F1)</f>
        <v>Edité au : 27/08/2018</v>
      </c>
      <c r="T1" s="9"/>
      <c r="U1" s="9"/>
      <c r="V1" s="9"/>
    </row>
    <row r="2" spans="2:22" x14ac:dyDescent="0.25">
      <c r="B2" s="21" t="str">
        <f>CONCATENATE("Rachats de valeur résiduelle du ",Donnees!$X$4," au ",Donnees!$Y$4,)</f>
        <v>Rachats de valeur résiduelle du 01/01/2018 au 31/12/2099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4"/>
      <c r="O2" s="14"/>
      <c r="P2" s="14"/>
      <c r="Q2" s="14"/>
      <c r="R2" s="14"/>
      <c r="S2" s="14"/>
      <c r="T2" s="14"/>
      <c r="U2" s="14"/>
      <c r="V2" s="14"/>
    </row>
    <row r="3" spans="2:22" ht="15.75" thickBot="1" x14ac:dyDescent="0.3">
      <c r="B3" s="13"/>
      <c r="C3" s="13"/>
      <c r="D3" s="15"/>
      <c r="E3" s="13"/>
      <c r="F3" s="13"/>
    </row>
    <row r="4" spans="2:22" ht="21.75" customHeight="1" x14ac:dyDescent="0.25">
      <c r="B4" s="17"/>
      <c r="C4" s="22" t="s">
        <v>21</v>
      </c>
      <c r="D4" s="19" t="s">
        <v>22</v>
      </c>
      <c r="E4" s="19" t="s">
        <v>23</v>
      </c>
      <c r="F4" s="19" t="s">
        <v>24</v>
      </c>
      <c r="G4" s="19" t="s">
        <v>25</v>
      </c>
      <c r="H4" s="19" t="s">
        <v>26</v>
      </c>
      <c r="I4" s="19" t="s">
        <v>27</v>
      </c>
      <c r="J4" s="19" t="s">
        <v>28</v>
      </c>
      <c r="K4" s="19" t="s">
        <v>31</v>
      </c>
      <c r="L4" s="19" t="s">
        <v>36</v>
      </c>
      <c r="M4" s="19" t="s">
        <v>30</v>
      </c>
    </row>
    <row r="5" spans="2:22" ht="21.75" customHeight="1" thickBot="1" x14ac:dyDescent="0.3">
      <c r="B5" s="18"/>
      <c r="C5" s="23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2" ht="15" hidden="1" customHeight="1" x14ac:dyDescent="0.25">
      <c r="L6" s="2" t="s">
        <v>19</v>
      </c>
    </row>
    <row r="7" spans="2:22" ht="15" hidden="1" customHeight="1" x14ac:dyDescent="0.25">
      <c r="B7" s="2" t="s">
        <v>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31</v>
      </c>
      <c r="L7" t="s">
        <v>34</v>
      </c>
      <c r="M7" t="s">
        <v>35</v>
      </c>
    </row>
    <row r="8" spans="2:22" x14ac:dyDescent="0.25">
      <c r="B8" s="3" t="s">
        <v>90</v>
      </c>
      <c r="L8" s="16">
        <v>40280.19</v>
      </c>
      <c r="M8" s="16">
        <v>402.8</v>
      </c>
    </row>
    <row r="9" spans="2:22" x14ac:dyDescent="0.25">
      <c r="B9" s="12" t="s">
        <v>91</v>
      </c>
      <c r="L9" s="16">
        <v>40280.19</v>
      </c>
      <c r="M9" s="16">
        <v>402.8</v>
      </c>
    </row>
    <row r="10" spans="2:22" x14ac:dyDescent="0.25">
      <c r="C10" s="11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  <c r="H10" s="11" t="s">
        <v>45</v>
      </c>
      <c r="I10" s="11" t="s">
        <v>46</v>
      </c>
      <c r="J10" s="11" t="s">
        <v>47</v>
      </c>
      <c r="K10" s="11" t="s">
        <v>48</v>
      </c>
      <c r="L10" s="16">
        <v>40280.19</v>
      </c>
      <c r="M10" s="16">
        <v>402.8</v>
      </c>
    </row>
    <row r="11" spans="2:22" x14ac:dyDescent="0.25">
      <c r="B11" s="3" t="s">
        <v>92</v>
      </c>
      <c r="L11" s="16">
        <v>125656.18</v>
      </c>
      <c r="M11" s="16">
        <v>31415.93</v>
      </c>
    </row>
    <row r="12" spans="2:22" x14ac:dyDescent="0.25">
      <c r="B12" s="12" t="s">
        <v>91</v>
      </c>
      <c r="L12" s="16">
        <v>125656.18</v>
      </c>
      <c r="M12" s="16">
        <v>31415.93</v>
      </c>
    </row>
    <row r="13" spans="2:22" x14ac:dyDescent="0.25">
      <c r="C13" s="11" t="s">
        <v>40</v>
      </c>
      <c r="D13" s="11" t="s">
        <v>41</v>
      </c>
      <c r="E13" s="11" t="s">
        <v>55</v>
      </c>
      <c r="F13" s="11" t="s">
        <v>56</v>
      </c>
      <c r="G13" s="11" t="s">
        <v>44</v>
      </c>
      <c r="H13" s="11" t="s">
        <v>45</v>
      </c>
      <c r="I13" s="11" t="s">
        <v>46</v>
      </c>
      <c r="J13" s="11" t="s">
        <v>57</v>
      </c>
      <c r="K13" s="11" t="s">
        <v>58</v>
      </c>
      <c r="L13" s="16">
        <v>12828.09</v>
      </c>
      <c r="M13" s="16">
        <v>3207.21</v>
      </c>
    </row>
    <row r="14" spans="2:22" x14ac:dyDescent="0.25">
      <c r="C14" s="24"/>
      <c r="D14" s="24"/>
      <c r="E14" s="24"/>
      <c r="F14" s="11" t="s">
        <v>59</v>
      </c>
      <c r="G14" s="11" t="s">
        <v>44</v>
      </c>
      <c r="H14" s="11" t="s">
        <v>45</v>
      </c>
      <c r="I14" s="11" t="s">
        <v>46</v>
      </c>
      <c r="J14" s="11" t="s">
        <v>57</v>
      </c>
      <c r="K14" s="11" t="s">
        <v>58</v>
      </c>
      <c r="L14" s="16">
        <v>12828.09</v>
      </c>
      <c r="M14" s="16">
        <v>3207.22</v>
      </c>
    </row>
    <row r="15" spans="2:22" x14ac:dyDescent="0.25">
      <c r="C15" s="24"/>
      <c r="D15" s="24"/>
      <c r="E15" s="11" t="s">
        <v>60</v>
      </c>
      <c r="F15" s="11" t="s">
        <v>61</v>
      </c>
      <c r="G15" s="11" t="s">
        <v>62</v>
      </c>
      <c r="H15" s="11" t="s">
        <v>45</v>
      </c>
      <c r="I15" s="11" t="s">
        <v>46</v>
      </c>
      <c r="J15" s="11" t="s">
        <v>57</v>
      </c>
      <c r="K15" s="11" t="s">
        <v>58</v>
      </c>
      <c r="L15" s="16">
        <v>25000</v>
      </c>
      <c r="M15" s="16">
        <v>6250.37</v>
      </c>
    </row>
    <row r="16" spans="2:22" x14ac:dyDescent="0.25">
      <c r="C16" s="24"/>
      <c r="D16" s="24"/>
      <c r="E16" s="24"/>
      <c r="F16" s="11" t="s">
        <v>63</v>
      </c>
      <c r="G16" s="11" t="s">
        <v>62</v>
      </c>
      <c r="H16" s="11" t="s">
        <v>45</v>
      </c>
      <c r="I16" s="11" t="s">
        <v>46</v>
      </c>
      <c r="J16" s="11" t="s">
        <v>57</v>
      </c>
      <c r="K16" s="11" t="s">
        <v>58</v>
      </c>
      <c r="L16" s="16">
        <v>25000</v>
      </c>
      <c r="M16" s="16">
        <v>6250.38</v>
      </c>
    </row>
    <row r="17" spans="2:13" x14ac:dyDescent="0.25">
      <c r="C17" s="24"/>
      <c r="D17" s="24"/>
      <c r="E17" s="11" t="s">
        <v>64</v>
      </c>
      <c r="F17" s="11" t="s">
        <v>65</v>
      </c>
      <c r="G17" s="11" t="s">
        <v>66</v>
      </c>
      <c r="H17" s="11" t="s">
        <v>45</v>
      </c>
      <c r="I17" s="11" t="s">
        <v>46</v>
      </c>
      <c r="J17" s="11" t="s">
        <v>57</v>
      </c>
      <c r="K17" s="11" t="s">
        <v>58</v>
      </c>
      <c r="L17" s="16">
        <v>50000</v>
      </c>
      <c r="M17" s="16">
        <v>12500.75</v>
      </c>
    </row>
    <row r="18" spans="2:13" x14ac:dyDescent="0.25">
      <c r="B18" s="3" t="s">
        <v>93</v>
      </c>
      <c r="L18" s="16">
        <v>2020355.8599999999</v>
      </c>
      <c r="M18" s="16">
        <v>202.04</v>
      </c>
    </row>
    <row r="19" spans="2:13" x14ac:dyDescent="0.25">
      <c r="B19" s="12" t="s">
        <v>91</v>
      </c>
      <c r="L19" s="16">
        <v>2020355.8599999999</v>
      </c>
      <c r="M19" s="16">
        <v>202.04</v>
      </c>
    </row>
    <row r="20" spans="2:13" x14ac:dyDescent="0.25">
      <c r="C20" s="11" t="s">
        <v>40</v>
      </c>
      <c r="D20" s="11" t="s">
        <v>41</v>
      </c>
      <c r="E20" s="11" t="s">
        <v>68</v>
      </c>
      <c r="F20" s="11" t="s">
        <v>69</v>
      </c>
      <c r="G20" s="11" t="s">
        <v>66</v>
      </c>
      <c r="H20" s="11" t="s">
        <v>45</v>
      </c>
      <c r="I20" s="11" t="s">
        <v>70</v>
      </c>
      <c r="J20" s="11" t="s">
        <v>71</v>
      </c>
      <c r="K20" s="11" t="s">
        <v>72</v>
      </c>
      <c r="L20" s="16">
        <v>1010101.01</v>
      </c>
      <c r="M20" s="16">
        <v>101.01</v>
      </c>
    </row>
    <row r="21" spans="2:13" x14ac:dyDescent="0.25">
      <c r="C21" s="24"/>
      <c r="D21" s="24"/>
      <c r="E21" s="24"/>
      <c r="F21" s="11" t="s">
        <v>73</v>
      </c>
      <c r="G21" s="11" t="s">
        <v>66</v>
      </c>
      <c r="H21" s="11" t="s">
        <v>45</v>
      </c>
      <c r="I21" s="11" t="s">
        <v>70</v>
      </c>
      <c r="J21" s="11" t="s">
        <v>71</v>
      </c>
      <c r="K21" s="11" t="s">
        <v>72</v>
      </c>
      <c r="L21" s="16">
        <v>1010101.01</v>
      </c>
      <c r="M21" s="16">
        <v>101.01</v>
      </c>
    </row>
    <row r="22" spans="2:13" x14ac:dyDescent="0.25">
      <c r="C22" s="24"/>
      <c r="D22" s="24"/>
      <c r="E22" s="11" t="s">
        <v>74</v>
      </c>
      <c r="F22" s="11" t="s">
        <v>75</v>
      </c>
      <c r="G22" s="11" t="s">
        <v>44</v>
      </c>
      <c r="H22" s="11" t="s">
        <v>45</v>
      </c>
      <c r="I22" s="11" t="s">
        <v>70</v>
      </c>
      <c r="J22" s="11" t="s">
        <v>71</v>
      </c>
      <c r="K22" s="11" t="s">
        <v>72</v>
      </c>
      <c r="L22" s="16">
        <v>76.92</v>
      </c>
      <c r="M22" s="16">
        <v>0.01</v>
      </c>
    </row>
    <row r="23" spans="2:13" x14ac:dyDescent="0.25">
      <c r="C23" s="24"/>
      <c r="D23" s="24"/>
      <c r="E23" s="24"/>
      <c r="F23" s="11" t="s">
        <v>76</v>
      </c>
      <c r="G23" s="11" t="s">
        <v>44</v>
      </c>
      <c r="H23" s="11" t="s">
        <v>45</v>
      </c>
      <c r="I23" s="11" t="s">
        <v>70</v>
      </c>
      <c r="J23" s="11" t="s">
        <v>71</v>
      </c>
      <c r="K23" s="11" t="s">
        <v>72</v>
      </c>
      <c r="L23" s="16">
        <v>76.92</v>
      </c>
      <c r="M23" s="16">
        <v>0.01</v>
      </c>
    </row>
    <row r="24" spans="2:13" x14ac:dyDescent="0.25">
      <c r="B24" s="3" t="s">
        <v>94</v>
      </c>
      <c r="L24" s="16">
        <v>145656.6</v>
      </c>
      <c r="M24" s="16">
        <v>48066.68</v>
      </c>
    </row>
    <row r="25" spans="2:13" x14ac:dyDescent="0.25">
      <c r="B25" s="12" t="s">
        <v>91</v>
      </c>
      <c r="L25" s="16">
        <v>145656.6</v>
      </c>
      <c r="M25" s="16">
        <v>48066.68</v>
      </c>
    </row>
    <row r="26" spans="2:13" x14ac:dyDescent="0.25">
      <c r="C26" s="11" t="s">
        <v>40</v>
      </c>
      <c r="D26" s="11" t="s">
        <v>41</v>
      </c>
      <c r="E26" s="11" t="s">
        <v>78</v>
      </c>
      <c r="F26" s="11" t="s">
        <v>79</v>
      </c>
      <c r="G26" s="11" t="s">
        <v>66</v>
      </c>
      <c r="H26" s="11" t="s">
        <v>45</v>
      </c>
      <c r="I26" s="11" t="s">
        <v>46</v>
      </c>
      <c r="J26" s="11" t="s">
        <v>80</v>
      </c>
      <c r="K26" s="11" t="s">
        <v>81</v>
      </c>
      <c r="L26" s="16">
        <v>145656.6</v>
      </c>
      <c r="M26" s="16">
        <v>48066.68</v>
      </c>
    </row>
    <row r="27" spans="2:13" x14ac:dyDescent="0.25">
      <c r="B27" s="3" t="s">
        <v>95</v>
      </c>
      <c r="L27" s="16">
        <v>51312.36</v>
      </c>
      <c r="M27" s="16">
        <v>12828.859999999999</v>
      </c>
    </row>
    <row r="28" spans="2:13" x14ac:dyDescent="0.25">
      <c r="B28" s="12" t="s">
        <v>91</v>
      </c>
      <c r="L28" s="16">
        <v>51312.36</v>
      </c>
      <c r="M28" s="16">
        <v>12828.859999999999</v>
      </c>
    </row>
    <row r="29" spans="2:13" x14ac:dyDescent="0.25">
      <c r="C29" s="11" t="s">
        <v>40</v>
      </c>
      <c r="D29" s="11" t="s">
        <v>41</v>
      </c>
      <c r="E29" s="11" t="s">
        <v>83</v>
      </c>
      <c r="F29" s="11" t="s">
        <v>84</v>
      </c>
      <c r="G29" s="11" t="s">
        <v>62</v>
      </c>
      <c r="H29" s="11" t="s">
        <v>45</v>
      </c>
      <c r="I29" s="11" t="s">
        <v>46</v>
      </c>
      <c r="J29" s="11" t="s">
        <v>85</v>
      </c>
      <c r="K29" s="11" t="s">
        <v>58</v>
      </c>
      <c r="L29" s="16">
        <v>12828.09</v>
      </c>
      <c r="M29" s="16">
        <v>3207.21</v>
      </c>
    </row>
    <row r="30" spans="2:13" x14ac:dyDescent="0.25">
      <c r="C30" s="24"/>
      <c r="D30" s="24"/>
      <c r="E30" s="24"/>
      <c r="F30" s="11" t="s">
        <v>86</v>
      </c>
      <c r="G30" s="11" t="s">
        <v>62</v>
      </c>
      <c r="H30" s="11" t="s">
        <v>45</v>
      </c>
      <c r="I30" s="11" t="s">
        <v>46</v>
      </c>
      <c r="J30" s="11" t="s">
        <v>85</v>
      </c>
      <c r="K30" s="11" t="s">
        <v>58</v>
      </c>
      <c r="L30" s="16">
        <v>12828.09</v>
      </c>
      <c r="M30" s="16">
        <v>3207.22</v>
      </c>
    </row>
    <row r="31" spans="2:13" x14ac:dyDescent="0.25">
      <c r="C31" s="24"/>
      <c r="D31" s="24"/>
      <c r="E31" s="11" t="s">
        <v>87</v>
      </c>
      <c r="F31" s="11" t="s">
        <v>88</v>
      </c>
      <c r="G31" s="11" t="s">
        <v>66</v>
      </c>
      <c r="H31" s="11" t="s">
        <v>45</v>
      </c>
      <c r="I31" s="11" t="s">
        <v>46</v>
      </c>
      <c r="J31" s="11" t="s">
        <v>85</v>
      </c>
      <c r="K31" s="11" t="s">
        <v>58</v>
      </c>
      <c r="L31" s="16">
        <v>12828.09</v>
      </c>
      <c r="M31" s="16">
        <v>3207.21</v>
      </c>
    </row>
    <row r="32" spans="2:13" x14ac:dyDescent="0.25">
      <c r="C32" s="24"/>
      <c r="D32" s="24"/>
      <c r="E32" s="24"/>
      <c r="F32" s="11" t="s">
        <v>89</v>
      </c>
      <c r="G32" s="11" t="s">
        <v>66</v>
      </c>
      <c r="H32" s="11" t="s">
        <v>45</v>
      </c>
      <c r="I32" s="11" t="s">
        <v>46</v>
      </c>
      <c r="J32" s="11" t="s">
        <v>85</v>
      </c>
      <c r="K32" s="11" t="s">
        <v>58</v>
      </c>
      <c r="L32" s="16">
        <v>12828.09</v>
      </c>
      <c r="M32" s="16">
        <v>3207.22</v>
      </c>
    </row>
    <row r="33" spans="2:13" x14ac:dyDescent="0.25">
      <c r="B33" s="3" t="s">
        <v>1</v>
      </c>
      <c r="L33" s="16">
        <v>2383261.189999999</v>
      </c>
      <c r="M33" s="16">
        <v>92916.310000000012</v>
      </c>
    </row>
  </sheetData>
  <mergeCells count="13">
    <mergeCell ref="B4:B5"/>
    <mergeCell ref="D4:D5"/>
    <mergeCell ref="E4:E5"/>
    <mergeCell ref="B2:M2"/>
    <mergeCell ref="K4:K5"/>
    <mergeCell ref="L4:L5"/>
    <mergeCell ref="M4:M5"/>
    <mergeCell ref="C4:C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workbookViewId="0"/>
  </sheetViews>
  <sheetFormatPr baseColWidth="10" defaultColWidth="21.28515625" defaultRowHeight="15" x14ac:dyDescent="0.25"/>
  <cols>
    <col min="1" max="16384" width="21.28515625" style="1" collapsed="1"/>
  </cols>
  <sheetData>
    <row r="1" spans="1:39" x14ac:dyDescent="0.25">
      <c r="A1" s="1" t="s">
        <v>9</v>
      </c>
      <c r="B1" s="1" t="str">
        <f>Z4</f>
        <v>887248</v>
      </c>
      <c r="C1" s="1" t="s">
        <v>10</v>
      </c>
      <c r="D1" s="1" t="str">
        <f>AA4</f>
        <v>DEB</v>
      </c>
      <c r="E1" s="1" t="s">
        <v>11</v>
      </c>
      <c r="F1" s="1" t="str">
        <f>AB4</f>
        <v>27/08/2018</v>
      </c>
    </row>
    <row r="2" spans="1:39" x14ac:dyDescent="0.25">
      <c r="A2" s="1" t="s">
        <v>32</v>
      </c>
      <c r="B2" s="1" t="str">
        <f>X4</f>
        <v>01/01/2018</v>
      </c>
      <c r="C2" s="1" t="s">
        <v>33</v>
      </c>
      <c r="D2" s="1" t="str">
        <f>Y4</f>
        <v>31/12/2099</v>
      </c>
    </row>
    <row r="3" spans="1:39" s="4" customFormat="1" ht="15" customHeight="1" x14ac:dyDescent="0.25">
      <c r="A3" s="6" t="s">
        <v>2</v>
      </c>
      <c r="B3" s="6" t="s">
        <v>3</v>
      </c>
      <c r="C3" s="6" t="s">
        <v>15</v>
      </c>
      <c r="D3" s="6" t="s">
        <v>20</v>
      </c>
      <c r="E3" s="6" t="s">
        <v>4</v>
      </c>
      <c r="F3" s="6" t="s">
        <v>16</v>
      </c>
      <c r="G3" s="6" t="s">
        <v>5</v>
      </c>
      <c r="H3" s="6" t="s">
        <v>6</v>
      </c>
      <c r="I3" s="6" t="s">
        <v>17</v>
      </c>
      <c r="J3" s="6" t="s">
        <v>7</v>
      </c>
      <c r="K3" s="6" t="s">
        <v>8</v>
      </c>
      <c r="L3" s="6" t="s">
        <v>18</v>
      </c>
      <c r="M3" s="6" t="s">
        <v>21</v>
      </c>
      <c r="N3" s="6" t="s">
        <v>22</v>
      </c>
      <c r="O3" s="6" t="s">
        <v>23</v>
      </c>
      <c r="P3" s="5" t="s">
        <v>24</v>
      </c>
      <c r="Q3" s="7" t="s">
        <v>25</v>
      </c>
      <c r="R3" s="7" t="s">
        <v>26</v>
      </c>
      <c r="S3" s="7" t="s">
        <v>27</v>
      </c>
      <c r="T3" s="7" t="s">
        <v>28</v>
      </c>
      <c r="U3" s="7" t="s">
        <v>31</v>
      </c>
      <c r="V3" s="7" t="s">
        <v>29</v>
      </c>
      <c r="W3" s="7" t="s">
        <v>30</v>
      </c>
      <c r="X3" s="5" t="s">
        <v>32</v>
      </c>
      <c r="Y3" s="7" t="s">
        <v>33</v>
      </c>
      <c r="Z3" s="7" t="s">
        <v>12</v>
      </c>
      <c r="AA3" s="7" t="s">
        <v>13</v>
      </c>
      <c r="AB3" s="7" t="s">
        <v>14</v>
      </c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37</v>
      </c>
      <c r="B4"/>
      <c r="C4" s="1" t="str">
        <f t="shared" ref="C4:C18" si="0">CONCATENATE(A4," - ",B4)</f>
        <v xml:space="preserve">2018 - </v>
      </c>
      <c r="D4" t="s">
        <v>38</v>
      </c>
      <c r="E4" t="s">
        <v>39</v>
      </c>
      <c r="F4" s="1" t="str">
        <f t="shared" ref="F4:F18" si="1">CONCATENATE(D4," - ",E4)</f>
        <v>IND - Qualiac</v>
      </c>
      <c r="G4"/>
      <c r="H4"/>
      <c r="I4" s="1" t="str">
        <f t="shared" ref="I4:I18" si="2">CONCATENATE(G4," - ",H4)</f>
        <v xml:space="preserve"> - </v>
      </c>
      <c r="J4"/>
      <c r="K4"/>
      <c r="L4" s="1" t="str">
        <f t="shared" ref="L4:L18" si="3">CONCATENATE(J4," - ",K4)</f>
        <v xml:space="preserve"> - </v>
      </c>
      <c r="M4" s="1" t="s">
        <v>40</v>
      </c>
      <c r="N4" s="1" t="s">
        <v>41</v>
      </c>
      <c r="O4" s="1" t="s">
        <v>42</v>
      </c>
      <c r="P4" s="1" t="s">
        <v>43</v>
      </c>
      <c r="Q4" s="10" t="s">
        <v>44</v>
      </c>
      <c r="R4" s="1" t="s">
        <v>45</v>
      </c>
      <c r="S4" s="1" t="s">
        <v>46</v>
      </c>
      <c r="T4" s="1" t="s">
        <v>47</v>
      </c>
      <c r="U4" s="10" t="s">
        <v>48</v>
      </c>
      <c r="V4" s="10">
        <v>40280.19</v>
      </c>
      <c r="W4" s="10">
        <v>402.8</v>
      </c>
      <c r="X4" s="1" t="s">
        <v>49</v>
      </c>
      <c r="Y4" s="1" t="s">
        <v>50</v>
      </c>
      <c r="Z4" s="1" t="s">
        <v>51</v>
      </c>
      <c r="AA4" s="1" t="s">
        <v>52</v>
      </c>
      <c r="AB4" s="1" t="s">
        <v>53</v>
      </c>
    </row>
    <row r="5" spans="1:39" x14ac:dyDescent="0.25">
      <c r="A5" t="s">
        <v>54</v>
      </c>
      <c r="B5"/>
      <c r="C5" s="1" t="str">
        <f t="shared" si="0"/>
        <v xml:space="preserve">2019 - </v>
      </c>
      <c r="D5" t="s">
        <v>38</v>
      </c>
      <c r="E5" t="s">
        <v>39</v>
      </c>
      <c r="F5" s="1" t="str">
        <f t="shared" si="1"/>
        <v>IND - Qualiac</v>
      </c>
      <c r="G5"/>
      <c r="H5"/>
      <c r="I5" s="1" t="str">
        <f t="shared" si="2"/>
        <v xml:space="preserve"> - </v>
      </c>
      <c r="J5"/>
      <c r="K5"/>
      <c r="L5" s="1" t="str">
        <f t="shared" si="3"/>
        <v xml:space="preserve"> - </v>
      </c>
      <c r="M5" s="1" t="s">
        <v>40</v>
      </c>
      <c r="N5" s="1" t="s">
        <v>41</v>
      </c>
      <c r="O5" s="1" t="s">
        <v>55</v>
      </c>
      <c r="P5" s="1" t="s">
        <v>56</v>
      </c>
      <c r="Q5" s="10" t="s">
        <v>44</v>
      </c>
      <c r="R5" s="1" t="s">
        <v>45</v>
      </c>
      <c r="S5" s="1" t="s">
        <v>46</v>
      </c>
      <c r="T5" s="1" t="s">
        <v>57</v>
      </c>
      <c r="U5" s="10" t="s">
        <v>58</v>
      </c>
      <c r="V5" s="10">
        <v>12828.09</v>
      </c>
      <c r="W5" s="10">
        <v>3207.21</v>
      </c>
      <c r="X5" s="1" t="s">
        <v>49</v>
      </c>
      <c r="Y5" s="1" t="s">
        <v>50</v>
      </c>
      <c r="Z5" s="1" t="s">
        <v>51</v>
      </c>
      <c r="AA5" s="1" t="s">
        <v>52</v>
      </c>
      <c r="AB5" s="1" t="s">
        <v>53</v>
      </c>
    </row>
    <row r="6" spans="1:39" x14ac:dyDescent="0.25">
      <c r="A6" t="s">
        <v>54</v>
      </c>
      <c r="B6"/>
      <c r="C6" s="1" t="str">
        <f t="shared" si="0"/>
        <v xml:space="preserve">2019 - </v>
      </c>
      <c r="D6" t="s">
        <v>38</v>
      </c>
      <c r="E6" t="s">
        <v>39</v>
      </c>
      <c r="F6" s="1" t="str">
        <f t="shared" si="1"/>
        <v>IND - Qualiac</v>
      </c>
      <c r="G6"/>
      <c r="H6"/>
      <c r="I6" s="1" t="str">
        <f t="shared" si="2"/>
        <v xml:space="preserve"> - </v>
      </c>
      <c r="J6"/>
      <c r="K6"/>
      <c r="L6" s="1" t="str">
        <f t="shared" si="3"/>
        <v xml:space="preserve"> - </v>
      </c>
      <c r="M6" s="1" t="s">
        <v>40</v>
      </c>
      <c r="N6" s="1" t="s">
        <v>41</v>
      </c>
      <c r="O6" s="1" t="s">
        <v>55</v>
      </c>
      <c r="P6" s="1" t="s">
        <v>59</v>
      </c>
      <c r="Q6" s="10" t="s">
        <v>44</v>
      </c>
      <c r="R6" s="1" t="s">
        <v>45</v>
      </c>
      <c r="S6" s="1" t="s">
        <v>46</v>
      </c>
      <c r="T6" s="1" t="s">
        <v>57</v>
      </c>
      <c r="U6" s="10" t="s">
        <v>58</v>
      </c>
      <c r="V6" s="10">
        <v>12828.09</v>
      </c>
      <c r="W6" s="10">
        <v>3207.22</v>
      </c>
      <c r="X6" s="1" t="s">
        <v>49</v>
      </c>
      <c r="Y6" s="1" t="s">
        <v>50</v>
      </c>
      <c r="Z6" s="1" t="s">
        <v>51</v>
      </c>
      <c r="AA6" s="1" t="s">
        <v>52</v>
      </c>
      <c r="AB6" s="1" t="s">
        <v>53</v>
      </c>
    </row>
    <row r="7" spans="1:39" x14ac:dyDescent="0.25">
      <c r="A7" t="s">
        <v>54</v>
      </c>
      <c r="B7"/>
      <c r="C7" s="1" t="str">
        <f t="shared" si="0"/>
        <v xml:space="preserve">2019 - </v>
      </c>
      <c r="D7" t="s">
        <v>38</v>
      </c>
      <c r="E7" t="s">
        <v>39</v>
      </c>
      <c r="F7" s="1" t="str">
        <f t="shared" si="1"/>
        <v>IND - Qualiac</v>
      </c>
      <c r="G7"/>
      <c r="H7"/>
      <c r="I7" s="1" t="str">
        <f t="shared" si="2"/>
        <v xml:space="preserve"> - </v>
      </c>
      <c r="J7"/>
      <c r="K7"/>
      <c r="L7" s="1" t="str">
        <f t="shared" si="3"/>
        <v xml:space="preserve"> - </v>
      </c>
      <c r="M7" s="1" t="s">
        <v>40</v>
      </c>
      <c r="N7" s="1" t="s">
        <v>41</v>
      </c>
      <c r="O7" s="1" t="s">
        <v>60</v>
      </c>
      <c r="P7" s="1" t="s">
        <v>61</v>
      </c>
      <c r="Q7" s="10" t="s">
        <v>62</v>
      </c>
      <c r="R7" s="1" t="s">
        <v>45</v>
      </c>
      <c r="S7" s="1" t="s">
        <v>46</v>
      </c>
      <c r="T7" s="1" t="s">
        <v>57</v>
      </c>
      <c r="U7" s="10" t="s">
        <v>58</v>
      </c>
      <c r="V7" s="10">
        <v>25000</v>
      </c>
      <c r="W7" s="10">
        <v>6250.37</v>
      </c>
      <c r="X7" s="1" t="s">
        <v>49</v>
      </c>
      <c r="Y7" s="1" t="s">
        <v>50</v>
      </c>
      <c r="Z7" s="1" t="s">
        <v>51</v>
      </c>
      <c r="AA7" s="1" t="s">
        <v>52</v>
      </c>
      <c r="AB7" s="1" t="s">
        <v>53</v>
      </c>
    </row>
    <row r="8" spans="1:39" x14ac:dyDescent="0.25">
      <c r="A8" t="s">
        <v>54</v>
      </c>
      <c r="B8"/>
      <c r="C8" s="1" t="str">
        <f t="shared" si="0"/>
        <v xml:space="preserve">2019 - </v>
      </c>
      <c r="D8" t="s">
        <v>38</v>
      </c>
      <c r="E8" t="s">
        <v>39</v>
      </c>
      <c r="F8" s="1" t="str">
        <f t="shared" si="1"/>
        <v>IND - Qualiac</v>
      </c>
      <c r="G8"/>
      <c r="H8"/>
      <c r="I8" s="1" t="str">
        <f t="shared" si="2"/>
        <v xml:space="preserve"> - </v>
      </c>
      <c r="J8"/>
      <c r="K8"/>
      <c r="L8" s="1" t="str">
        <f t="shared" si="3"/>
        <v xml:space="preserve"> - </v>
      </c>
      <c r="M8" s="1" t="s">
        <v>40</v>
      </c>
      <c r="N8" s="1" t="s">
        <v>41</v>
      </c>
      <c r="O8" s="1" t="s">
        <v>60</v>
      </c>
      <c r="P8" s="1" t="s">
        <v>63</v>
      </c>
      <c r="Q8" s="10" t="s">
        <v>62</v>
      </c>
      <c r="R8" s="1" t="s">
        <v>45</v>
      </c>
      <c r="S8" s="1" t="s">
        <v>46</v>
      </c>
      <c r="T8" s="1" t="s">
        <v>57</v>
      </c>
      <c r="U8" s="10" t="s">
        <v>58</v>
      </c>
      <c r="V8" s="10">
        <v>25000</v>
      </c>
      <c r="W8" s="10">
        <v>6250.38</v>
      </c>
      <c r="X8" s="1" t="s">
        <v>49</v>
      </c>
      <c r="Y8" s="1" t="s">
        <v>50</v>
      </c>
      <c r="Z8" s="1" t="s">
        <v>51</v>
      </c>
      <c r="AA8" s="1" t="s">
        <v>52</v>
      </c>
      <c r="AB8" s="1" t="s">
        <v>53</v>
      </c>
    </row>
    <row r="9" spans="1:39" x14ac:dyDescent="0.25">
      <c r="A9" t="s">
        <v>54</v>
      </c>
      <c r="B9"/>
      <c r="C9" s="1" t="str">
        <f t="shared" si="0"/>
        <v xml:space="preserve">2019 - </v>
      </c>
      <c r="D9" t="s">
        <v>38</v>
      </c>
      <c r="E9" t="s">
        <v>39</v>
      </c>
      <c r="F9" s="1" t="str">
        <f t="shared" si="1"/>
        <v>IND - Qualiac</v>
      </c>
      <c r="G9"/>
      <c r="H9"/>
      <c r="I9" s="1" t="str">
        <f t="shared" si="2"/>
        <v xml:space="preserve"> - </v>
      </c>
      <c r="J9"/>
      <c r="K9"/>
      <c r="L9" s="1" t="str">
        <f t="shared" si="3"/>
        <v xml:space="preserve"> - </v>
      </c>
      <c r="M9" s="1" t="s">
        <v>40</v>
      </c>
      <c r="N9" s="1" t="s">
        <v>41</v>
      </c>
      <c r="O9" s="1" t="s">
        <v>64</v>
      </c>
      <c r="P9" s="1" t="s">
        <v>65</v>
      </c>
      <c r="Q9" s="10" t="s">
        <v>66</v>
      </c>
      <c r="R9" s="1" t="s">
        <v>45</v>
      </c>
      <c r="S9" s="1" t="s">
        <v>46</v>
      </c>
      <c r="T9" s="1" t="s">
        <v>57</v>
      </c>
      <c r="U9" s="10" t="s">
        <v>58</v>
      </c>
      <c r="V9" s="10">
        <v>50000</v>
      </c>
      <c r="W9" s="10">
        <v>12500.75</v>
      </c>
      <c r="X9" s="1" t="s">
        <v>49</v>
      </c>
      <c r="Y9" s="1" t="s">
        <v>50</v>
      </c>
      <c r="Z9" s="1" t="s">
        <v>51</v>
      </c>
      <c r="AA9" s="1" t="s">
        <v>52</v>
      </c>
      <c r="AB9" s="1" t="s">
        <v>53</v>
      </c>
    </row>
    <row r="10" spans="1:39" x14ac:dyDescent="0.25">
      <c r="A10" t="s">
        <v>67</v>
      </c>
      <c r="B10"/>
      <c r="C10" s="1" t="str">
        <f t="shared" si="0"/>
        <v xml:space="preserve">2020 - </v>
      </c>
      <c r="D10" t="s">
        <v>38</v>
      </c>
      <c r="E10" t="s">
        <v>39</v>
      </c>
      <c r="F10" s="1" t="str">
        <f t="shared" si="1"/>
        <v>IND - Qualiac</v>
      </c>
      <c r="G10"/>
      <c r="H10"/>
      <c r="I10" s="1" t="str">
        <f t="shared" si="2"/>
        <v xml:space="preserve"> - </v>
      </c>
      <c r="J10"/>
      <c r="K10"/>
      <c r="L10" s="1" t="str">
        <f t="shared" si="3"/>
        <v xml:space="preserve"> - </v>
      </c>
      <c r="M10" s="1" t="s">
        <v>40</v>
      </c>
      <c r="N10" s="1" t="s">
        <v>41</v>
      </c>
      <c r="O10" s="1" t="s">
        <v>68</v>
      </c>
      <c r="P10" s="1" t="s">
        <v>69</v>
      </c>
      <c r="Q10" s="10" t="s">
        <v>66</v>
      </c>
      <c r="R10" s="1" t="s">
        <v>45</v>
      </c>
      <c r="S10" s="1" t="s">
        <v>70</v>
      </c>
      <c r="T10" s="1" t="s">
        <v>71</v>
      </c>
      <c r="U10" s="10" t="s">
        <v>72</v>
      </c>
      <c r="V10" s="10">
        <v>1010101.01</v>
      </c>
      <c r="W10" s="10">
        <v>101.01</v>
      </c>
      <c r="X10" s="1" t="s">
        <v>49</v>
      </c>
      <c r="Y10" s="1" t="s">
        <v>50</v>
      </c>
      <c r="Z10" s="1" t="s">
        <v>51</v>
      </c>
      <c r="AA10" s="1" t="s">
        <v>52</v>
      </c>
      <c r="AB10" s="1" t="s">
        <v>53</v>
      </c>
    </row>
    <row r="11" spans="1:39" x14ac:dyDescent="0.25">
      <c r="A11" t="s">
        <v>67</v>
      </c>
      <c r="B11"/>
      <c r="C11" s="1" t="str">
        <f t="shared" si="0"/>
        <v xml:space="preserve">2020 - </v>
      </c>
      <c r="D11" t="s">
        <v>38</v>
      </c>
      <c r="E11" t="s">
        <v>39</v>
      </c>
      <c r="F11" s="1" t="str">
        <f t="shared" si="1"/>
        <v>IND - Qualiac</v>
      </c>
      <c r="G11"/>
      <c r="H11"/>
      <c r="I11" s="1" t="str">
        <f t="shared" si="2"/>
        <v xml:space="preserve"> - </v>
      </c>
      <c r="J11"/>
      <c r="K11"/>
      <c r="L11" s="1" t="str">
        <f t="shared" si="3"/>
        <v xml:space="preserve"> - </v>
      </c>
      <c r="M11" s="1" t="s">
        <v>40</v>
      </c>
      <c r="N11" s="1" t="s">
        <v>41</v>
      </c>
      <c r="O11" s="1" t="s">
        <v>68</v>
      </c>
      <c r="P11" s="1" t="s">
        <v>73</v>
      </c>
      <c r="Q11" s="10" t="s">
        <v>66</v>
      </c>
      <c r="R11" s="1" t="s">
        <v>45</v>
      </c>
      <c r="S11" s="1" t="s">
        <v>70</v>
      </c>
      <c r="T11" s="1" t="s">
        <v>71</v>
      </c>
      <c r="U11" s="10" t="s">
        <v>72</v>
      </c>
      <c r="V11" s="10">
        <v>1010101.01</v>
      </c>
      <c r="W11" s="10">
        <v>101.01</v>
      </c>
      <c r="X11" s="1" t="s">
        <v>49</v>
      </c>
      <c r="Y11" s="1" t="s">
        <v>50</v>
      </c>
      <c r="Z11" s="1" t="s">
        <v>51</v>
      </c>
      <c r="AA11" s="1" t="s">
        <v>52</v>
      </c>
      <c r="AB11" s="1" t="s">
        <v>53</v>
      </c>
    </row>
    <row r="12" spans="1:39" x14ac:dyDescent="0.25">
      <c r="A12" t="s">
        <v>67</v>
      </c>
      <c r="B12"/>
      <c r="C12" s="1" t="str">
        <f t="shared" si="0"/>
        <v xml:space="preserve">2020 - </v>
      </c>
      <c r="D12" t="s">
        <v>38</v>
      </c>
      <c r="E12" t="s">
        <v>39</v>
      </c>
      <c r="F12" s="1" t="str">
        <f t="shared" si="1"/>
        <v>IND - Qualiac</v>
      </c>
      <c r="G12"/>
      <c r="H12"/>
      <c r="I12" s="1" t="str">
        <f t="shared" si="2"/>
        <v xml:space="preserve"> - </v>
      </c>
      <c r="J12"/>
      <c r="K12"/>
      <c r="L12" s="1" t="str">
        <f t="shared" si="3"/>
        <v xml:space="preserve"> - </v>
      </c>
      <c r="M12" s="1" t="s">
        <v>40</v>
      </c>
      <c r="N12" s="1" t="s">
        <v>41</v>
      </c>
      <c r="O12" s="1" t="s">
        <v>74</v>
      </c>
      <c r="P12" s="1" t="s">
        <v>75</v>
      </c>
      <c r="Q12" s="10" t="s">
        <v>44</v>
      </c>
      <c r="R12" s="1" t="s">
        <v>45</v>
      </c>
      <c r="S12" s="1" t="s">
        <v>70</v>
      </c>
      <c r="T12" s="1" t="s">
        <v>71</v>
      </c>
      <c r="U12" s="10" t="s">
        <v>72</v>
      </c>
      <c r="V12" s="10">
        <v>76.92</v>
      </c>
      <c r="W12" s="10">
        <v>0.01</v>
      </c>
      <c r="X12" s="1" t="s">
        <v>49</v>
      </c>
      <c r="Y12" s="1" t="s">
        <v>50</v>
      </c>
      <c r="Z12" s="1" t="s">
        <v>51</v>
      </c>
      <c r="AA12" s="1" t="s">
        <v>52</v>
      </c>
      <c r="AB12" s="1" t="s">
        <v>53</v>
      </c>
    </row>
    <row r="13" spans="1:39" x14ac:dyDescent="0.25">
      <c r="A13" t="s">
        <v>67</v>
      </c>
      <c r="B13"/>
      <c r="C13" s="1" t="str">
        <f t="shared" si="0"/>
        <v xml:space="preserve">2020 - </v>
      </c>
      <c r="D13" t="s">
        <v>38</v>
      </c>
      <c r="E13" t="s">
        <v>39</v>
      </c>
      <c r="F13" s="1" t="str">
        <f t="shared" si="1"/>
        <v>IND - Qualiac</v>
      </c>
      <c r="G13"/>
      <c r="H13"/>
      <c r="I13" s="1" t="str">
        <f t="shared" si="2"/>
        <v xml:space="preserve"> - </v>
      </c>
      <c r="J13"/>
      <c r="K13"/>
      <c r="L13" s="1" t="str">
        <f t="shared" si="3"/>
        <v xml:space="preserve"> - </v>
      </c>
      <c r="M13" s="1" t="s">
        <v>40</v>
      </c>
      <c r="N13" s="1" t="s">
        <v>41</v>
      </c>
      <c r="O13" s="1" t="s">
        <v>74</v>
      </c>
      <c r="P13" s="1" t="s">
        <v>76</v>
      </c>
      <c r="Q13" s="10" t="s">
        <v>44</v>
      </c>
      <c r="R13" s="1" t="s">
        <v>45</v>
      </c>
      <c r="S13" s="1" t="s">
        <v>70</v>
      </c>
      <c r="T13" s="1" t="s">
        <v>71</v>
      </c>
      <c r="U13" s="10" t="s">
        <v>72</v>
      </c>
      <c r="V13" s="10">
        <v>76.92</v>
      </c>
      <c r="W13" s="10">
        <v>0.01</v>
      </c>
      <c r="X13" s="1" t="s">
        <v>49</v>
      </c>
      <c r="Y13" s="1" t="s">
        <v>50</v>
      </c>
      <c r="Z13" s="1" t="s">
        <v>51</v>
      </c>
      <c r="AA13" s="1" t="s">
        <v>52</v>
      </c>
      <c r="AB13" s="1" t="s">
        <v>53</v>
      </c>
    </row>
    <row r="14" spans="1:39" x14ac:dyDescent="0.25">
      <c r="A14" t="s">
        <v>77</v>
      </c>
      <c r="B14"/>
      <c r="C14" s="1" t="str">
        <f t="shared" si="0"/>
        <v xml:space="preserve">2021 - </v>
      </c>
      <c r="D14" t="s">
        <v>38</v>
      </c>
      <c r="E14" t="s">
        <v>39</v>
      </c>
      <c r="F14" s="1" t="str">
        <f t="shared" si="1"/>
        <v>IND - Qualiac</v>
      </c>
      <c r="G14"/>
      <c r="H14"/>
      <c r="I14" s="1" t="str">
        <f t="shared" si="2"/>
        <v xml:space="preserve"> - </v>
      </c>
      <c r="J14"/>
      <c r="K14"/>
      <c r="L14" s="1" t="str">
        <f t="shared" si="3"/>
        <v xml:space="preserve"> - </v>
      </c>
      <c r="M14" s="1" t="s">
        <v>40</v>
      </c>
      <c r="N14" s="1" t="s">
        <v>41</v>
      </c>
      <c r="O14" s="1" t="s">
        <v>78</v>
      </c>
      <c r="P14" s="1" t="s">
        <v>79</v>
      </c>
      <c r="Q14" s="10" t="s">
        <v>66</v>
      </c>
      <c r="R14" s="1" t="s">
        <v>45</v>
      </c>
      <c r="S14" s="1" t="s">
        <v>46</v>
      </c>
      <c r="T14" s="1" t="s">
        <v>80</v>
      </c>
      <c r="U14" s="10" t="s">
        <v>81</v>
      </c>
      <c r="V14" s="10">
        <v>145656.6</v>
      </c>
      <c r="W14" s="10">
        <v>48066.68</v>
      </c>
      <c r="X14" s="1" t="s">
        <v>49</v>
      </c>
      <c r="Y14" s="1" t="s">
        <v>50</v>
      </c>
      <c r="Z14" s="1" t="s">
        <v>51</v>
      </c>
      <c r="AA14" s="1" t="s">
        <v>52</v>
      </c>
      <c r="AB14" s="1" t="s">
        <v>53</v>
      </c>
    </row>
    <row r="15" spans="1:39" x14ac:dyDescent="0.25">
      <c r="A15" t="s">
        <v>82</v>
      </c>
      <c r="B15"/>
      <c r="C15" s="1" t="str">
        <f t="shared" si="0"/>
        <v xml:space="preserve">2023 - </v>
      </c>
      <c r="D15" t="s">
        <v>38</v>
      </c>
      <c r="E15" t="s">
        <v>39</v>
      </c>
      <c r="F15" s="1" t="str">
        <f t="shared" si="1"/>
        <v>IND - Qualiac</v>
      </c>
      <c r="G15"/>
      <c r="H15"/>
      <c r="I15" s="1" t="str">
        <f t="shared" si="2"/>
        <v xml:space="preserve"> - </v>
      </c>
      <c r="J15"/>
      <c r="K15"/>
      <c r="L15" s="1" t="str">
        <f t="shared" si="3"/>
        <v xml:space="preserve"> - </v>
      </c>
      <c r="M15" s="1" t="s">
        <v>40</v>
      </c>
      <c r="N15" s="1" t="s">
        <v>41</v>
      </c>
      <c r="O15" s="1" t="s">
        <v>83</v>
      </c>
      <c r="P15" s="1" t="s">
        <v>84</v>
      </c>
      <c r="Q15" s="10" t="s">
        <v>62</v>
      </c>
      <c r="R15" s="1" t="s">
        <v>45</v>
      </c>
      <c r="S15" s="1" t="s">
        <v>46</v>
      </c>
      <c r="T15" s="1" t="s">
        <v>85</v>
      </c>
      <c r="U15" s="10" t="s">
        <v>58</v>
      </c>
      <c r="V15" s="10">
        <v>12828.09</v>
      </c>
      <c r="W15" s="10">
        <v>3207.21</v>
      </c>
      <c r="X15" s="1" t="s">
        <v>49</v>
      </c>
      <c r="Y15" s="1" t="s">
        <v>50</v>
      </c>
      <c r="Z15" s="1" t="s">
        <v>51</v>
      </c>
      <c r="AA15" s="1" t="s">
        <v>52</v>
      </c>
      <c r="AB15" s="1" t="s">
        <v>53</v>
      </c>
    </row>
    <row r="16" spans="1:39" x14ac:dyDescent="0.25">
      <c r="A16" t="s">
        <v>82</v>
      </c>
      <c r="B16"/>
      <c r="C16" s="1" t="str">
        <f t="shared" si="0"/>
        <v xml:space="preserve">2023 - </v>
      </c>
      <c r="D16" t="s">
        <v>38</v>
      </c>
      <c r="E16" t="s">
        <v>39</v>
      </c>
      <c r="F16" s="1" t="str">
        <f t="shared" si="1"/>
        <v>IND - Qualiac</v>
      </c>
      <c r="G16"/>
      <c r="H16"/>
      <c r="I16" s="1" t="str">
        <f t="shared" si="2"/>
        <v xml:space="preserve"> - </v>
      </c>
      <c r="J16"/>
      <c r="K16"/>
      <c r="L16" s="1" t="str">
        <f t="shared" si="3"/>
        <v xml:space="preserve"> - </v>
      </c>
      <c r="M16" s="1" t="s">
        <v>40</v>
      </c>
      <c r="N16" s="1" t="s">
        <v>41</v>
      </c>
      <c r="O16" s="1" t="s">
        <v>83</v>
      </c>
      <c r="P16" s="1" t="s">
        <v>86</v>
      </c>
      <c r="Q16" s="10" t="s">
        <v>62</v>
      </c>
      <c r="R16" s="1" t="s">
        <v>45</v>
      </c>
      <c r="S16" s="1" t="s">
        <v>46</v>
      </c>
      <c r="T16" s="1" t="s">
        <v>85</v>
      </c>
      <c r="U16" s="10" t="s">
        <v>58</v>
      </c>
      <c r="V16" s="10">
        <v>12828.09</v>
      </c>
      <c r="W16" s="10">
        <v>3207.22</v>
      </c>
      <c r="X16" s="1" t="s">
        <v>49</v>
      </c>
      <c r="Y16" s="1" t="s">
        <v>50</v>
      </c>
      <c r="Z16" s="1" t="s">
        <v>51</v>
      </c>
      <c r="AA16" s="1" t="s">
        <v>52</v>
      </c>
      <c r="AB16" s="1" t="s">
        <v>53</v>
      </c>
    </row>
    <row r="17" spans="1:28" x14ac:dyDescent="0.25">
      <c r="A17" t="s">
        <v>82</v>
      </c>
      <c r="B17"/>
      <c r="C17" s="1" t="str">
        <f t="shared" si="0"/>
        <v xml:space="preserve">2023 - </v>
      </c>
      <c r="D17" t="s">
        <v>38</v>
      </c>
      <c r="E17" t="s">
        <v>39</v>
      </c>
      <c r="F17" s="1" t="str">
        <f t="shared" si="1"/>
        <v>IND - Qualiac</v>
      </c>
      <c r="G17"/>
      <c r="H17"/>
      <c r="I17" s="1" t="str">
        <f t="shared" si="2"/>
        <v xml:space="preserve"> - </v>
      </c>
      <c r="J17"/>
      <c r="K17"/>
      <c r="L17" s="1" t="str">
        <f t="shared" si="3"/>
        <v xml:space="preserve"> - </v>
      </c>
      <c r="M17" s="1" t="s">
        <v>40</v>
      </c>
      <c r="N17" s="1" t="s">
        <v>41</v>
      </c>
      <c r="O17" s="1" t="s">
        <v>87</v>
      </c>
      <c r="P17" s="1" t="s">
        <v>88</v>
      </c>
      <c r="Q17" s="10" t="s">
        <v>66</v>
      </c>
      <c r="R17" s="1" t="s">
        <v>45</v>
      </c>
      <c r="S17" s="1" t="s">
        <v>46</v>
      </c>
      <c r="T17" s="1" t="s">
        <v>85</v>
      </c>
      <c r="U17" s="10" t="s">
        <v>58</v>
      </c>
      <c r="V17" s="10">
        <v>12828.09</v>
      </c>
      <c r="W17" s="10">
        <v>3207.21</v>
      </c>
      <c r="X17" s="1" t="s">
        <v>49</v>
      </c>
      <c r="Y17" s="1" t="s">
        <v>50</v>
      </c>
      <c r="Z17" s="1" t="s">
        <v>51</v>
      </c>
      <c r="AA17" s="1" t="s">
        <v>52</v>
      </c>
      <c r="AB17" s="1" t="s">
        <v>53</v>
      </c>
    </row>
    <row r="18" spans="1:28" x14ac:dyDescent="0.25">
      <c r="A18" t="s">
        <v>82</v>
      </c>
      <c r="B18"/>
      <c r="C18" s="1" t="str">
        <f t="shared" si="0"/>
        <v xml:space="preserve">2023 - </v>
      </c>
      <c r="D18" t="s">
        <v>38</v>
      </c>
      <c r="E18" t="s">
        <v>39</v>
      </c>
      <c r="F18" s="1" t="str">
        <f t="shared" si="1"/>
        <v>IND - Qualiac</v>
      </c>
      <c r="G18"/>
      <c r="H18"/>
      <c r="I18" s="1" t="str">
        <f t="shared" si="2"/>
        <v xml:space="preserve"> - </v>
      </c>
      <c r="J18"/>
      <c r="K18"/>
      <c r="L18" s="1" t="str">
        <f t="shared" si="3"/>
        <v xml:space="preserve"> - </v>
      </c>
      <c r="M18" s="1" t="s">
        <v>40</v>
      </c>
      <c r="N18" s="1" t="s">
        <v>41</v>
      </c>
      <c r="O18" s="1" t="s">
        <v>87</v>
      </c>
      <c r="P18" s="1" t="s">
        <v>89</v>
      </c>
      <c r="Q18" s="10" t="s">
        <v>66</v>
      </c>
      <c r="R18" s="1" t="s">
        <v>45</v>
      </c>
      <c r="S18" s="1" t="s">
        <v>46</v>
      </c>
      <c r="T18" s="1" t="s">
        <v>85</v>
      </c>
      <c r="U18" s="10" t="s">
        <v>58</v>
      </c>
      <c r="V18" s="10">
        <v>12828.09</v>
      </c>
      <c r="W18" s="10">
        <v>3207.22</v>
      </c>
      <c r="X18" s="1" t="s">
        <v>49</v>
      </c>
      <c r="Y18" s="1" t="s">
        <v>50</v>
      </c>
      <c r="Z18" s="1" t="s">
        <v>51</v>
      </c>
      <c r="AA18" s="1" t="s">
        <v>52</v>
      </c>
      <c r="AB18" s="1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ELVRL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2018-08-27T15:03:47Z</dcterms:modified>
</cp:coreProperties>
</file>